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ncasallasm\Downloads\"/>
    </mc:Choice>
  </mc:AlternateContent>
  <bookViews>
    <workbookView xWindow="0" yWindow="0" windowWidth="28770" windowHeight="11100"/>
  </bookViews>
  <sheets>
    <sheet name="CONTRATOS 2024" sheetId="1" r:id="rId1"/>
    <sheet name="CAMBIOS" sheetId="2" r:id="rId2"/>
    <sheet name="Validacion" sheetId="4" r:id="rId3"/>
    <sheet name="Validaciones" sheetId="3" state="hidden" r:id="rId4"/>
  </sheets>
  <externalReferences>
    <externalReference r:id="rId5"/>
    <externalReference r:id="rId6"/>
  </externalReferences>
  <definedNames>
    <definedName name="_xlnm._FilterDatabase" localSheetId="0" hidden="1">'CONTRATOS 2024'!$A$2:$DL$2</definedName>
  </definedNames>
  <calcPr calcId="162913"/>
  <extLst>
    <ext uri="GoogleSheetsCustomDataVersion2">
      <go:sheetsCustomData xmlns:go="http://customooxmlschemas.google.com/" r:id="rId8" roundtripDataChecksum="SL2X3ttdGTqO7nKj03WJEqsDM1nTVexxzCRtM5wkdwk="/>
    </ext>
  </extLst>
</workbook>
</file>

<file path=xl/calcChain.xml><?xml version="1.0" encoding="utf-8"?>
<calcChain xmlns="http://schemas.openxmlformats.org/spreadsheetml/2006/main">
  <c r="CO80" i="1" l="1"/>
  <c r="CB80" i="1"/>
  <c r="CP80" i="1" s="1"/>
  <c r="BI80" i="1"/>
  <c r="BH80" i="1"/>
  <c r="BG80" i="1"/>
  <c r="BF80" i="1"/>
  <c r="CO79" i="1"/>
  <c r="CB79" i="1"/>
  <c r="CC79" i="1" s="1"/>
  <c r="CD79" i="1" s="1"/>
  <c r="BI79" i="1"/>
  <c r="BH79" i="1"/>
  <c r="BG79" i="1"/>
  <c r="BF79" i="1"/>
  <c r="CO78" i="1"/>
  <c r="CB78" i="1"/>
  <c r="CP78" i="1" s="1"/>
  <c r="BI78" i="1"/>
  <c r="BH78" i="1"/>
  <c r="BF78" i="1"/>
  <c r="CB77" i="1"/>
  <c r="CP77" i="1" s="1"/>
  <c r="BI77" i="1"/>
  <c r="BH77" i="1"/>
  <c r="BF77" i="1"/>
  <c r="CO76" i="1"/>
  <c r="CB76" i="1"/>
  <c r="CP76" i="1" s="1"/>
  <c r="BI76" i="1"/>
  <c r="BH76" i="1"/>
  <c r="BF76" i="1"/>
  <c r="CO75" i="1"/>
  <c r="CB75" i="1"/>
  <c r="CP75" i="1" s="1"/>
  <c r="BI75" i="1"/>
  <c r="BH75" i="1"/>
  <c r="BF75" i="1"/>
  <c r="CO74" i="1"/>
  <c r="CB74" i="1"/>
  <c r="CP74" i="1" s="1"/>
  <c r="BI74" i="1"/>
  <c r="BH74" i="1"/>
  <c r="BF74" i="1"/>
  <c r="CO73" i="1"/>
  <c r="CB73" i="1"/>
  <c r="CP73" i="1" s="1"/>
  <c r="BI73" i="1"/>
  <c r="BH73" i="1"/>
  <c r="BF73" i="1"/>
  <c r="CO72" i="1"/>
  <c r="CB72" i="1"/>
  <c r="CP72" i="1" s="1"/>
  <c r="BI72" i="1"/>
  <c r="BH72" i="1"/>
  <c r="BF72" i="1"/>
  <c r="CO71" i="1"/>
  <c r="CB71" i="1"/>
  <c r="CP71" i="1" s="1"/>
  <c r="BI71" i="1"/>
  <c r="BH71" i="1"/>
  <c r="BF71" i="1"/>
  <c r="CO70" i="1"/>
  <c r="CB70" i="1"/>
  <c r="CP70" i="1" s="1"/>
  <c r="BI70" i="1"/>
  <c r="BH70" i="1"/>
  <c r="BF70" i="1"/>
  <c r="CO69" i="1"/>
  <c r="CB69" i="1"/>
  <c r="CP69" i="1" s="1"/>
  <c r="BI69" i="1"/>
  <c r="BH69" i="1"/>
  <c r="BF69" i="1"/>
  <c r="CO68" i="1"/>
  <c r="CB68" i="1"/>
  <c r="CP68" i="1" s="1"/>
  <c r="BI68" i="1"/>
  <c r="BH68" i="1"/>
  <c r="BF68" i="1"/>
  <c r="CO67" i="1"/>
  <c r="CB67" i="1"/>
  <c r="CP67" i="1" s="1"/>
  <c r="BI67" i="1"/>
  <c r="BH67" i="1"/>
  <c r="BF67" i="1"/>
  <c r="CO66" i="1"/>
  <c r="CB66" i="1"/>
  <c r="CP66" i="1" s="1"/>
  <c r="BI66" i="1"/>
  <c r="BH66" i="1"/>
  <c r="BF66" i="1"/>
  <c r="CO65" i="1"/>
  <c r="CB65" i="1"/>
  <c r="CP65" i="1" s="1"/>
  <c r="BI65" i="1"/>
  <c r="BH65" i="1"/>
  <c r="BF65" i="1"/>
  <c r="CO64" i="1"/>
  <c r="CB64" i="1"/>
  <c r="CP64" i="1" s="1"/>
  <c r="BI64" i="1"/>
  <c r="BH64" i="1"/>
  <c r="BF64" i="1"/>
  <c r="CO63" i="1"/>
  <c r="CB63" i="1"/>
  <c r="CP63" i="1" s="1"/>
  <c r="BI63" i="1"/>
  <c r="BH63" i="1"/>
  <c r="BF63" i="1"/>
  <c r="CO62" i="1"/>
  <c r="CB62" i="1"/>
  <c r="CP62" i="1" s="1"/>
  <c r="BI62" i="1"/>
  <c r="BH62" i="1"/>
  <c r="BF62" i="1"/>
  <c r="CO61" i="1"/>
  <c r="CB61" i="1"/>
  <c r="CP61" i="1" s="1"/>
  <c r="BI61" i="1"/>
  <c r="BH61" i="1"/>
  <c r="BF61" i="1"/>
  <c r="CO60" i="1"/>
  <c r="CB60" i="1"/>
  <c r="CP60" i="1" s="1"/>
  <c r="BI60" i="1"/>
  <c r="BH60" i="1"/>
  <c r="BF60" i="1"/>
  <c r="BI59" i="1"/>
  <c r="BH59" i="1"/>
  <c r="BF59" i="1"/>
  <c r="CO58" i="1"/>
  <c r="CB58" i="1"/>
  <c r="BI58" i="1"/>
  <c r="BH58" i="1"/>
  <c r="BF58" i="1"/>
  <c r="CO57" i="1"/>
  <c r="CB57" i="1"/>
  <c r="CP57" i="1" s="1"/>
  <c r="BI57" i="1"/>
  <c r="BH57" i="1"/>
  <c r="BF57" i="1"/>
  <c r="CO56" i="1"/>
  <c r="CB56" i="1"/>
  <c r="BI56" i="1"/>
  <c r="BH56" i="1"/>
  <c r="BF56" i="1"/>
  <c r="CO55" i="1"/>
  <c r="CB55" i="1"/>
  <c r="CP55" i="1" s="1"/>
  <c r="BI55" i="1"/>
  <c r="BH55" i="1"/>
  <c r="BF55" i="1"/>
  <c r="CO54" i="1"/>
  <c r="CB54" i="1"/>
  <c r="BI54" i="1"/>
  <c r="BH54" i="1"/>
  <c r="BF54" i="1"/>
  <c r="CO53" i="1"/>
  <c r="CB53" i="1"/>
  <c r="CP53" i="1" s="1"/>
  <c r="BI53" i="1"/>
  <c r="BH53" i="1"/>
  <c r="BF53" i="1"/>
  <c r="CB52" i="1"/>
  <c r="CP52" i="1" s="1"/>
  <c r="BI52" i="1"/>
  <c r="BH52" i="1"/>
  <c r="BF52" i="1"/>
  <c r="CO51" i="1"/>
  <c r="CB51" i="1"/>
  <c r="BI51" i="1"/>
  <c r="BH51" i="1"/>
  <c r="BF51" i="1"/>
  <c r="CB50" i="1"/>
  <c r="CP50" i="1" s="1"/>
  <c r="BI50" i="1"/>
  <c r="BH50" i="1"/>
  <c r="BF50" i="1"/>
  <c r="CO49" i="1"/>
  <c r="CB49" i="1"/>
  <c r="BI49" i="1"/>
  <c r="BH49" i="1"/>
  <c r="BF49" i="1"/>
  <c r="CO48" i="1"/>
  <c r="CB48" i="1"/>
  <c r="CP48" i="1" s="1"/>
  <c r="BI48" i="1"/>
  <c r="BH48" i="1"/>
  <c r="BF48" i="1"/>
  <c r="CO47" i="1"/>
  <c r="CB47" i="1"/>
  <c r="BI47" i="1"/>
  <c r="BH47" i="1"/>
  <c r="BF47" i="1"/>
  <c r="CO46" i="1"/>
  <c r="CB46" i="1"/>
  <c r="CP46" i="1" s="1"/>
  <c r="BI46" i="1"/>
  <c r="BH46" i="1"/>
  <c r="BF46" i="1"/>
  <c r="CO45" i="1"/>
  <c r="CB45" i="1"/>
  <c r="BI45" i="1"/>
  <c r="BH45" i="1"/>
  <c r="BF45" i="1"/>
  <c r="CO44" i="1"/>
  <c r="CB44" i="1"/>
  <c r="CP44" i="1" s="1"/>
  <c r="BI44" i="1"/>
  <c r="BH44" i="1"/>
  <c r="BF44" i="1"/>
  <c r="CO43" i="1"/>
  <c r="CB43" i="1"/>
  <c r="BI43" i="1"/>
  <c r="BH43" i="1"/>
  <c r="BF43" i="1"/>
  <c r="CO42" i="1"/>
  <c r="CB42" i="1"/>
  <c r="CP42" i="1" s="1"/>
  <c r="BI42" i="1"/>
  <c r="BH42" i="1"/>
  <c r="BF42" i="1"/>
  <c r="CO41" i="1"/>
  <c r="CB41" i="1"/>
  <c r="BI41" i="1"/>
  <c r="BH41" i="1"/>
  <c r="BF41" i="1"/>
  <c r="CO40" i="1"/>
  <c r="CB40" i="1"/>
  <c r="CP40" i="1" s="1"/>
  <c r="BI40" i="1"/>
  <c r="BH40" i="1"/>
  <c r="BF40" i="1"/>
  <c r="CO39" i="1"/>
  <c r="CB39" i="1"/>
  <c r="BI39" i="1"/>
  <c r="BH39" i="1"/>
  <c r="BF39" i="1"/>
  <c r="CO38" i="1"/>
  <c r="CB38" i="1"/>
  <c r="CP38" i="1" s="1"/>
  <c r="BI38" i="1"/>
  <c r="BH38" i="1"/>
  <c r="BF38" i="1"/>
  <c r="CO37" i="1"/>
  <c r="CB37" i="1"/>
  <c r="BI37" i="1"/>
  <c r="BH37" i="1"/>
  <c r="BF37" i="1"/>
  <c r="CO36" i="1"/>
  <c r="CB36" i="1"/>
  <c r="CP36" i="1" s="1"/>
  <c r="BI36" i="1"/>
  <c r="BH36" i="1"/>
  <c r="BF36" i="1"/>
  <c r="CO35" i="1"/>
  <c r="CB35" i="1"/>
  <c r="BI35" i="1"/>
  <c r="BH35" i="1"/>
  <c r="BF35" i="1"/>
  <c r="CO34" i="1"/>
  <c r="CB34" i="1"/>
  <c r="CP34" i="1" s="1"/>
  <c r="BI34" i="1"/>
  <c r="BH34" i="1"/>
  <c r="BF34" i="1"/>
  <c r="CO33" i="1"/>
  <c r="CB33" i="1"/>
  <c r="BI33" i="1"/>
  <c r="BH33" i="1"/>
  <c r="BF33" i="1"/>
  <c r="CO32" i="1"/>
  <c r="CB32" i="1"/>
  <c r="CP32" i="1" s="1"/>
  <c r="BI32" i="1"/>
  <c r="BH32" i="1"/>
  <c r="BF32" i="1"/>
  <c r="CO31" i="1"/>
  <c r="CB31" i="1"/>
  <c r="BI31" i="1"/>
  <c r="BH31" i="1"/>
  <c r="BF31" i="1"/>
  <c r="CO30" i="1"/>
  <c r="CB30" i="1"/>
  <c r="CP30" i="1" s="1"/>
  <c r="BI30" i="1"/>
  <c r="BH30" i="1"/>
  <c r="BF30" i="1"/>
  <c r="CB29" i="1"/>
  <c r="CP29" i="1" s="1"/>
  <c r="BI29" i="1"/>
  <c r="BH29" i="1"/>
  <c r="BF29" i="1"/>
  <c r="CO28" i="1"/>
  <c r="CB28" i="1"/>
  <c r="BI28" i="1"/>
  <c r="BH28" i="1"/>
  <c r="BF28" i="1"/>
  <c r="CO27" i="1"/>
  <c r="CB27" i="1"/>
  <c r="CP27" i="1" s="1"/>
  <c r="BI27" i="1"/>
  <c r="BH27" i="1"/>
  <c r="BF27" i="1"/>
  <c r="CO26" i="1"/>
  <c r="CB26" i="1"/>
  <c r="CP26" i="1" s="1"/>
  <c r="BI26" i="1"/>
  <c r="BH26" i="1"/>
  <c r="BF26" i="1"/>
  <c r="CO25" i="1"/>
  <c r="CB25" i="1"/>
  <c r="CP25" i="1" s="1"/>
  <c r="BI25" i="1"/>
  <c r="BH25" i="1"/>
  <c r="BF25" i="1"/>
  <c r="CO24" i="1"/>
  <c r="CB24" i="1"/>
  <c r="BI24" i="1"/>
  <c r="BH24" i="1"/>
  <c r="BF24" i="1"/>
  <c r="CO23" i="1"/>
  <c r="CB23" i="1"/>
  <c r="CP23" i="1" s="1"/>
  <c r="BI23" i="1"/>
  <c r="BH23" i="1"/>
  <c r="BF23" i="1"/>
  <c r="CO22" i="1"/>
  <c r="CB22" i="1"/>
  <c r="CP22" i="1" s="1"/>
  <c r="BI22" i="1"/>
  <c r="BH22" i="1"/>
  <c r="BF22" i="1"/>
  <c r="CO21" i="1"/>
  <c r="CB21" i="1"/>
  <c r="CP21" i="1" s="1"/>
  <c r="BI21" i="1"/>
  <c r="BH21" i="1"/>
  <c r="BF21" i="1"/>
  <c r="CO20" i="1"/>
  <c r="CB20" i="1"/>
  <c r="BI20" i="1"/>
  <c r="BH20" i="1"/>
  <c r="BF20" i="1"/>
  <c r="CO19" i="1"/>
  <c r="CB19" i="1"/>
  <c r="CP19" i="1" s="1"/>
  <c r="BI19" i="1"/>
  <c r="BH19" i="1"/>
  <c r="BF19" i="1"/>
  <c r="CO18" i="1"/>
  <c r="CB18" i="1"/>
  <c r="CP18" i="1" s="1"/>
  <c r="BI18" i="1"/>
  <c r="BH18" i="1"/>
  <c r="BF18" i="1"/>
  <c r="CO17" i="1"/>
  <c r="CB17" i="1"/>
  <c r="CP17" i="1" s="1"/>
  <c r="BI17" i="1"/>
  <c r="BH17" i="1"/>
  <c r="BF17" i="1"/>
  <c r="CO16" i="1"/>
  <c r="CB16" i="1"/>
  <c r="BI16" i="1"/>
  <c r="BH16" i="1"/>
  <c r="BF16" i="1"/>
  <c r="CO15" i="1"/>
  <c r="CB15" i="1"/>
  <c r="CP15" i="1" s="1"/>
  <c r="BI15" i="1"/>
  <c r="BH15" i="1"/>
  <c r="BF15" i="1"/>
  <c r="CO14" i="1"/>
  <c r="CB14" i="1"/>
  <c r="CP14" i="1" s="1"/>
  <c r="BI14" i="1"/>
  <c r="BH14" i="1"/>
  <c r="BF14" i="1"/>
  <c r="CO13" i="1"/>
  <c r="CB13" i="1"/>
  <c r="CP13" i="1" s="1"/>
  <c r="BI13" i="1"/>
  <c r="BH13" i="1"/>
  <c r="BF13" i="1"/>
  <c r="CO12" i="1"/>
  <c r="CB12" i="1"/>
  <c r="BI12" i="1"/>
  <c r="BH12" i="1"/>
  <c r="BF12" i="1"/>
  <c r="CO11" i="1"/>
  <c r="CB11" i="1"/>
  <c r="CP11" i="1" s="1"/>
  <c r="BI11" i="1"/>
  <c r="BH11" i="1"/>
  <c r="BF11" i="1"/>
  <c r="CO10" i="1"/>
  <c r="CB10" i="1"/>
  <c r="BI10" i="1"/>
  <c r="BH10" i="1"/>
  <c r="BF10" i="1"/>
  <c r="CO9" i="1"/>
  <c r="CB9" i="1"/>
  <c r="CP9" i="1" s="1"/>
  <c r="BI9" i="1"/>
  <c r="BH9" i="1"/>
  <c r="BF9" i="1"/>
  <c r="CO8" i="1"/>
  <c r="CB8" i="1"/>
  <c r="BI8" i="1"/>
  <c r="BH8" i="1"/>
  <c r="BF8" i="1"/>
  <c r="CB7" i="1"/>
  <c r="CP7" i="1" s="1"/>
  <c r="BI7" i="1"/>
  <c r="BH7" i="1"/>
  <c r="BF7" i="1"/>
  <c r="CO6" i="1"/>
  <c r="CB6" i="1"/>
  <c r="CP6" i="1" s="1"/>
  <c r="BI6" i="1"/>
  <c r="BH6" i="1"/>
  <c r="BF6" i="1"/>
  <c r="CO5" i="1"/>
  <c r="CB5" i="1"/>
  <c r="CP5" i="1" s="1"/>
  <c r="BI5" i="1"/>
  <c r="BH5" i="1"/>
  <c r="BF5" i="1"/>
  <c r="CO4" i="1"/>
  <c r="CB4" i="1"/>
  <c r="CP4" i="1" s="1"/>
  <c r="BI4" i="1"/>
  <c r="BH4" i="1"/>
  <c r="BF4" i="1"/>
  <c r="CO3" i="1"/>
  <c r="CB3" i="1"/>
  <c r="CP3" i="1" s="1"/>
  <c r="BI3" i="1"/>
  <c r="BH3" i="1"/>
  <c r="BF3" i="1"/>
  <c r="Y78" i="1"/>
  <c r="BG78" i="1" s="1"/>
  <c r="CQ78" i="1" s="1"/>
  <c r="Y77" i="1"/>
  <c r="BG77" i="1" s="1"/>
  <c r="CC77" i="1" s="1"/>
  <c r="CD77" i="1" s="1"/>
  <c r="Y76" i="1"/>
  <c r="BG76" i="1" s="1"/>
  <c r="CQ76" i="1" s="1"/>
  <c r="Y75" i="1"/>
  <c r="BG75" i="1" s="1"/>
  <c r="Y74" i="1"/>
  <c r="BG74" i="1" s="1"/>
  <c r="CC74" i="1" s="1"/>
  <c r="CD74" i="1" s="1"/>
  <c r="Y73" i="1"/>
  <c r="BG73" i="1" s="1"/>
  <c r="CQ73" i="1" s="1"/>
  <c r="Y72" i="1"/>
  <c r="BG72" i="1" s="1"/>
  <c r="CC72" i="1" s="1"/>
  <c r="CD72" i="1" s="1"/>
  <c r="Y71" i="1"/>
  <c r="BG71" i="1" s="1"/>
  <c r="Y70" i="1"/>
  <c r="BG70" i="1" s="1"/>
  <c r="CC70" i="1" s="1"/>
  <c r="CD70" i="1" s="1"/>
  <c r="Y69" i="1"/>
  <c r="BG69" i="1" s="1"/>
  <c r="CQ69" i="1" s="1"/>
  <c r="Y68" i="1"/>
  <c r="BG68" i="1" s="1"/>
  <c r="CQ68" i="1" s="1"/>
  <c r="Y67" i="1"/>
  <c r="BG67" i="1" s="1"/>
  <c r="Y66" i="1"/>
  <c r="BG66" i="1" s="1"/>
  <c r="CQ66" i="1" s="1"/>
  <c r="Y65" i="1"/>
  <c r="BG65" i="1" s="1"/>
  <c r="CQ65" i="1" s="1"/>
  <c r="Y64" i="1"/>
  <c r="BG64" i="1" s="1"/>
  <c r="Y63" i="1"/>
  <c r="BG63" i="1" s="1"/>
  <c r="Y62" i="1"/>
  <c r="BG62" i="1" s="1"/>
  <c r="Y61" i="1"/>
  <c r="BG61" i="1" s="1"/>
  <c r="CQ61" i="1" s="1"/>
  <c r="Y60" i="1"/>
  <c r="BG60" i="1" s="1"/>
  <c r="Y59" i="1"/>
  <c r="BG59" i="1" s="1"/>
  <c r="Y58" i="1"/>
  <c r="BG58" i="1" s="1"/>
  <c r="CQ58" i="1" s="1"/>
  <c r="Y57" i="1"/>
  <c r="BG57" i="1" s="1"/>
  <c r="Y56" i="1"/>
  <c r="BG56" i="1" s="1"/>
  <c r="CQ56" i="1" s="1"/>
  <c r="Y55" i="1"/>
  <c r="BG55" i="1" s="1"/>
  <c r="CC55" i="1" s="1"/>
  <c r="CD55" i="1" s="1"/>
  <c r="Y54" i="1"/>
  <c r="BG54" i="1" s="1"/>
  <c r="CQ54" i="1" s="1"/>
  <c r="Y53" i="1"/>
  <c r="BG53" i="1" s="1"/>
  <c r="Y52" i="1"/>
  <c r="BG52" i="1" s="1"/>
  <c r="Y51" i="1"/>
  <c r="BG51" i="1" s="1"/>
  <c r="Y50" i="1"/>
  <c r="BG50" i="1" s="1"/>
  <c r="CQ50" i="1" s="1"/>
  <c r="Y49" i="1"/>
  <c r="BG49" i="1" s="1"/>
  <c r="Y48" i="1"/>
  <c r="BG48" i="1" s="1"/>
  <c r="CC48" i="1" s="1"/>
  <c r="CD48" i="1" s="1"/>
  <c r="Y47" i="1"/>
  <c r="BG47" i="1" s="1"/>
  <c r="Y46" i="1"/>
  <c r="BG46" i="1" s="1"/>
  <c r="Y45" i="1"/>
  <c r="BG45" i="1" s="1"/>
  <c r="Y44" i="1"/>
  <c r="BG44" i="1" s="1"/>
  <c r="Y43" i="1"/>
  <c r="BG43" i="1" s="1"/>
  <c r="Y42" i="1"/>
  <c r="BG42" i="1" s="1"/>
  <c r="Y41" i="1"/>
  <c r="BG41" i="1" s="1"/>
  <c r="Y40" i="1"/>
  <c r="BG40" i="1" s="1"/>
  <c r="CC40" i="1" s="1"/>
  <c r="CD40" i="1" s="1"/>
  <c r="Y39" i="1"/>
  <c r="BG39" i="1" s="1"/>
  <c r="Y38" i="1"/>
  <c r="BG38" i="1" s="1"/>
  <c r="Y37" i="1"/>
  <c r="BG37" i="1" s="1"/>
  <c r="Y36" i="1"/>
  <c r="BG36" i="1" s="1"/>
  <c r="CC36" i="1" s="1"/>
  <c r="CD36" i="1" s="1"/>
  <c r="Y35" i="1"/>
  <c r="BG35" i="1" s="1"/>
  <c r="Y34" i="1"/>
  <c r="BG34" i="1" s="1"/>
  <c r="Y33" i="1"/>
  <c r="BG33" i="1" s="1"/>
  <c r="CQ33" i="1" s="1"/>
  <c r="Y32" i="1"/>
  <c r="BG32" i="1" s="1"/>
  <c r="CQ32" i="1" s="1"/>
  <c r="Y31" i="1"/>
  <c r="BG31" i="1" s="1"/>
  <c r="Y30" i="1"/>
  <c r="BG30" i="1" s="1"/>
  <c r="Y29" i="1"/>
  <c r="BG29" i="1" s="1"/>
  <c r="CC29" i="1" s="1"/>
  <c r="CD29" i="1" s="1"/>
  <c r="Y28" i="1"/>
  <c r="BG28" i="1" s="1"/>
  <c r="Y27" i="1"/>
  <c r="BG27" i="1" s="1"/>
  <c r="CQ27" i="1" s="1"/>
  <c r="Y26" i="1"/>
  <c r="BG26" i="1" s="1"/>
  <c r="Y25" i="1"/>
  <c r="BG25" i="1" s="1"/>
  <c r="CQ25" i="1" s="1"/>
  <c r="Y24" i="1"/>
  <c r="BG24" i="1" s="1"/>
  <c r="Y23" i="1"/>
  <c r="BG23" i="1" s="1"/>
  <c r="CQ23" i="1" s="1"/>
  <c r="Y22" i="1"/>
  <c r="BG22" i="1" s="1"/>
  <c r="Y21" i="1"/>
  <c r="BG21" i="1" s="1"/>
  <c r="CQ21" i="1" s="1"/>
  <c r="Y20" i="1"/>
  <c r="BG20" i="1" s="1"/>
  <c r="Y19" i="1"/>
  <c r="BG19" i="1" s="1"/>
  <c r="CQ19" i="1" s="1"/>
  <c r="Y18" i="1"/>
  <c r="BG18" i="1" s="1"/>
  <c r="Y17" i="1"/>
  <c r="BG17" i="1" s="1"/>
  <c r="CQ17" i="1" s="1"/>
  <c r="Y16" i="1"/>
  <c r="BG16" i="1" s="1"/>
  <c r="Y15" i="1"/>
  <c r="BG15" i="1" s="1"/>
  <c r="Y14" i="1"/>
  <c r="BG14" i="1" s="1"/>
  <c r="Y13" i="1"/>
  <c r="BG13" i="1" s="1"/>
  <c r="Y12" i="1"/>
  <c r="BG12" i="1" s="1"/>
  <c r="Y11" i="1"/>
  <c r="BG11" i="1" s="1"/>
  <c r="Y10" i="1"/>
  <c r="BG10" i="1" s="1"/>
  <c r="Y9" i="1"/>
  <c r="BG9" i="1" s="1"/>
  <c r="Y8" i="1"/>
  <c r="BG8" i="1" s="1"/>
  <c r="Y7" i="1"/>
  <c r="BG7" i="1" s="1"/>
  <c r="CQ7" i="1" s="1"/>
  <c r="Y6" i="1"/>
  <c r="BG6" i="1" s="1"/>
  <c r="CQ6" i="1" s="1"/>
  <c r="Y5" i="1"/>
  <c r="BG5" i="1" s="1"/>
  <c r="Y4" i="1"/>
  <c r="BG4" i="1" s="1"/>
  <c r="CQ4" i="1" s="1"/>
  <c r="Y3" i="1"/>
  <c r="BG3" i="1" s="1"/>
  <c r="CC3" i="1" s="1"/>
  <c r="CD3" i="1" s="1"/>
  <c r="CQ5" i="1" l="1"/>
  <c r="CQ11" i="1"/>
  <c r="CQ39" i="1"/>
  <c r="CQ43" i="1"/>
  <c r="CC52" i="1"/>
  <c r="CD52" i="1" s="1"/>
  <c r="CC53" i="1"/>
  <c r="CD53" i="1" s="1"/>
  <c r="CQ9" i="1"/>
  <c r="CQ13" i="1"/>
  <c r="CQ45" i="1"/>
  <c r="CQ49" i="1"/>
  <c r="CQ31" i="1"/>
  <c r="CQ35" i="1"/>
  <c r="CQ15" i="1"/>
  <c r="CQ47" i="1"/>
  <c r="CQ63" i="1"/>
  <c r="CQ67" i="1"/>
  <c r="CQ71" i="1"/>
  <c r="CQ75" i="1"/>
  <c r="CC44" i="1"/>
  <c r="CD44" i="1" s="1"/>
  <c r="CC60" i="1"/>
  <c r="CD60" i="1" s="1"/>
  <c r="CQ37" i="1"/>
  <c r="CQ41" i="1"/>
  <c r="CC57" i="1"/>
  <c r="CD57" i="1" s="1"/>
  <c r="CQ57" i="1"/>
  <c r="CC30" i="1"/>
  <c r="CD30" i="1" s="1"/>
  <c r="CQ30" i="1"/>
  <c r="CC34" i="1"/>
  <c r="CD34" i="1" s="1"/>
  <c r="CQ34" i="1"/>
  <c r="CC38" i="1"/>
  <c r="CD38" i="1" s="1"/>
  <c r="CQ38" i="1"/>
  <c r="CC42" i="1"/>
  <c r="CD42" i="1" s="1"/>
  <c r="CQ42" i="1"/>
  <c r="CC46" i="1"/>
  <c r="CD46" i="1" s="1"/>
  <c r="CQ46" i="1"/>
  <c r="CC62" i="1"/>
  <c r="CD62" i="1" s="1"/>
  <c r="CQ62" i="1"/>
  <c r="CC24" i="1"/>
  <c r="CD24" i="1" s="1"/>
  <c r="CC33" i="1"/>
  <c r="CD33" i="1" s="1"/>
  <c r="CC47" i="1"/>
  <c r="CD47" i="1" s="1"/>
  <c r="CC49" i="1"/>
  <c r="CD49" i="1" s="1"/>
  <c r="CC12" i="1"/>
  <c r="CD12" i="1" s="1"/>
  <c r="CC14" i="1"/>
  <c r="CD14" i="1" s="1"/>
  <c r="CC28" i="1"/>
  <c r="CD28" i="1" s="1"/>
  <c r="CC35" i="1"/>
  <c r="CD35" i="1" s="1"/>
  <c r="CC37" i="1"/>
  <c r="CD37" i="1" s="1"/>
  <c r="CQ53" i="1"/>
  <c r="CQ79" i="1"/>
  <c r="CC8" i="1"/>
  <c r="CD8" i="1" s="1"/>
  <c r="CC10" i="1"/>
  <c r="CD10" i="1" s="1"/>
  <c r="CC31" i="1"/>
  <c r="CD31" i="1" s="1"/>
  <c r="CP10" i="1"/>
  <c r="CC16" i="1"/>
  <c r="CD16" i="1" s="1"/>
  <c r="CC18" i="1"/>
  <c r="CD18" i="1" s="1"/>
  <c r="CC39" i="1"/>
  <c r="CD39" i="1" s="1"/>
  <c r="CC41" i="1"/>
  <c r="CD41" i="1" s="1"/>
  <c r="CC54" i="1"/>
  <c r="CD54" i="1" s="1"/>
  <c r="CC56" i="1"/>
  <c r="CD56" i="1" s="1"/>
  <c r="CC26" i="1"/>
  <c r="CD26" i="1" s="1"/>
  <c r="CQ3" i="1"/>
  <c r="CC5" i="1"/>
  <c r="CD5" i="1" s="1"/>
  <c r="CC20" i="1"/>
  <c r="CD20" i="1" s="1"/>
  <c r="CC22" i="1"/>
  <c r="CD22" i="1" s="1"/>
  <c r="CC43" i="1"/>
  <c r="CD43" i="1" s="1"/>
  <c r="CC45" i="1"/>
  <c r="CD45" i="1" s="1"/>
  <c r="CC51" i="1"/>
  <c r="CD51" i="1" s="1"/>
  <c r="CC58" i="1"/>
  <c r="CD58" i="1" s="1"/>
  <c r="CQ80" i="1"/>
  <c r="CQ8" i="1"/>
  <c r="CQ12" i="1"/>
  <c r="CQ24" i="1"/>
  <c r="CC32" i="1"/>
  <c r="CD32" i="1" s="1"/>
  <c r="CP8" i="1"/>
  <c r="CP12" i="1"/>
  <c r="CP16" i="1"/>
  <c r="CP20" i="1"/>
  <c r="CP24" i="1"/>
  <c r="CP28" i="1"/>
  <c r="CP51" i="1"/>
  <c r="CC7" i="1"/>
  <c r="CD7" i="1" s="1"/>
  <c r="CQ10" i="1"/>
  <c r="CQ14" i="1"/>
  <c r="CQ18" i="1"/>
  <c r="CQ22" i="1"/>
  <c r="CQ26" i="1"/>
  <c r="CQ36" i="1"/>
  <c r="CQ40" i="1"/>
  <c r="CQ44" i="1"/>
  <c r="CQ48" i="1"/>
  <c r="CC50" i="1"/>
  <c r="CD50" i="1" s="1"/>
  <c r="CQ55" i="1"/>
  <c r="CQ60" i="1"/>
  <c r="CQ16" i="1"/>
  <c r="CQ20" i="1"/>
  <c r="CQ28" i="1"/>
  <c r="CQ51" i="1"/>
  <c r="CQ64" i="1"/>
  <c r="CC64" i="1"/>
  <c r="CD64" i="1" s="1"/>
  <c r="CC66" i="1"/>
  <c r="CD66" i="1" s="1"/>
  <c r="CC68" i="1"/>
  <c r="CD68" i="1" s="1"/>
  <c r="CQ70" i="1"/>
  <c r="CQ72" i="1"/>
  <c r="CQ74" i="1"/>
  <c r="CC76" i="1"/>
  <c r="CD76" i="1" s="1"/>
  <c r="CP79" i="1"/>
  <c r="CP31" i="1"/>
  <c r="CP33" i="1"/>
  <c r="CP35" i="1"/>
  <c r="CP37" i="1"/>
  <c r="CP39" i="1"/>
  <c r="CP41" i="1"/>
  <c r="CP43" i="1"/>
  <c r="CP45" i="1"/>
  <c r="CP47" i="1"/>
  <c r="CP49" i="1"/>
  <c r="CP54" i="1"/>
  <c r="CP56" i="1"/>
  <c r="CP58" i="1"/>
  <c r="CQ77" i="1"/>
  <c r="CC4" i="1"/>
  <c r="CD4" i="1" s="1"/>
  <c r="CC6" i="1"/>
  <c r="CD6" i="1" s="1"/>
  <c r="CQ29" i="1"/>
  <c r="CQ52" i="1"/>
  <c r="CC61" i="1"/>
  <c r="CD61" i="1" s="1"/>
  <c r="CC63" i="1"/>
  <c r="CD63" i="1" s="1"/>
  <c r="CC65" i="1"/>
  <c r="CD65" i="1" s="1"/>
  <c r="CC67" i="1"/>
  <c r="CD67" i="1" s="1"/>
  <c r="CC69" i="1"/>
  <c r="CD69" i="1" s="1"/>
  <c r="CC71" i="1"/>
  <c r="CD71" i="1" s="1"/>
  <c r="CC73" i="1"/>
  <c r="CD73" i="1" s="1"/>
  <c r="CC75" i="1"/>
  <c r="CD75" i="1" s="1"/>
  <c r="CC9" i="1"/>
  <c r="CD9" i="1" s="1"/>
  <c r="CC11" i="1"/>
  <c r="CD11" i="1" s="1"/>
  <c r="CC13" i="1"/>
  <c r="CD13" i="1" s="1"/>
  <c r="CC15" i="1"/>
  <c r="CD15" i="1" s="1"/>
  <c r="CC17" i="1"/>
  <c r="CD17" i="1" s="1"/>
  <c r="CC19" i="1"/>
  <c r="CD19" i="1" s="1"/>
  <c r="CC21" i="1"/>
  <c r="CD21" i="1" s="1"/>
  <c r="CC23" i="1"/>
  <c r="CD23" i="1" s="1"/>
  <c r="CC25" i="1"/>
  <c r="CD25" i="1" s="1"/>
  <c r="CC27" i="1"/>
  <c r="CD27" i="1" s="1"/>
  <c r="CC78" i="1"/>
  <c r="CD78" i="1" s="1"/>
  <c r="CC80" i="1"/>
  <c r="CD80" i="1" s="1"/>
</calcChain>
</file>

<file path=xl/comments1.xml><?xml version="1.0" encoding="utf-8"?>
<comments xmlns="http://schemas.openxmlformats.org/spreadsheetml/2006/main">
  <authors>
    <author/>
    <author>Alejandra Nataly Casallas Martinez</author>
  </authors>
  <commentList>
    <comment ref="A12" authorId="0" shapeId="0">
      <text>
        <r>
          <rPr>
            <sz val="11"/>
            <color theme="1"/>
            <rFont val="Calibri"/>
            <family val="2"/>
            <scheme val="minor"/>
          </rPr>
          <t>======
ID#AAABKPTB-iY
Alejandra Nataly Casallas Martinez    (2024-03-05 15:52:53)
Alejandra Nataly Casallas Martinez: PROCESO SIN PUBLICIDAD</t>
        </r>
      </text>
    </comment>
    <comment ref="A13" authorId="0" shapeId="0">
      <text>
        <r>
          <rPr>
            <sz val="11"/>
            <color theme="1"/>
            <rFont val="Calibri"/>
            <family val="2"/>
            <scheme val="minor"/>
          </rPr>
          <t>======
ID#AAABKPTB-hg
Alejandra Nataly Casallas Martinez    (2024-03-05 15:52:53)
PROCESO SIN PUBLICIDAD</t>
        </r>
      </text>
    </comment>
    <comment ref="A16" authorId="0" shapeId="0">
      <text>
        <r>
          <rPr>
            <sz val="11"/>
            <color theme="1"/>
            <rFont val="Calibri"/>
            <family val="2"/>
            <scheme val="minor"/>
          </rPr>
          <t>======
ID#AAABKPTB-iQ
Alejandra Nataly Casallas Martinez    (2024-03-05 15:52:53)
PROCESO SIN PUBLICIDAD</t>
        </r>
      </text>
    </comment>
    <comment ref="AP18" authorId="1" shapeId="0">
      <text>
        <r>
          <rPr>
            <b/>
            <sz val="9"/>
            <color indexed="81"/>
            <rFont val="Tahoma"/>
            <charset val="1"/>
          </rPr>
          <t>Alejandra Nataly Casallas Martinez:</t>
        </r>
        <r>
          <rPr>
            <sz val="9"/>
            <color indexed="81"/>
            <rFont val="Tahoma"/>
            <charset val="1"/>
          </rPr>
          <t xml:space="preserve">
ACTA DE LIQUIDACION 16/4/2024 3-2024-3143</t>
        </r>
      </text>
    </comment>
    <comment ref="AY18" authorId="0" shapeId="0">
      <text>
        <r>
          <rPr>
            <sz val="11"/>
            <color theme="1"/>
            <rFont val="Calibri"/>
            <family val="2"/>
            <scheme val="minor"/>
          </rPr>
          <t>======
ID#AAABKPTB-jA
Alejandra Nataly Casallas Martinez    (2024-02-21 13:28:07)
TERMINADO ANTICIPADAMENTE 15/2/2024</t>
        </r>
      </text>
    </comment>
    <comment ref="A22" authorId="0" shapeId="0">
      <text>
        <r>
          <rPr>
            <sz val="11"/>
            <color theme="1"/>
            <rFont val="Calibri"/>
            <family val="2"/>
            <scheme val="minor"/>
          </rPr>
          <t>======
ID#AAABKPTB-ik
Alejandra Nataly Casallas Martinez    (2024-03-05 15:52:53)
PROCESO SIN PUBLICIDAD</t>
        </r>
      </text>
    </comment>
    <comment ref="M27" authorId="1" shapeId="0">
      <text>
        <r>
          <rPr>
            <b/>
            <sz val="9"/>
            <color indexed="81"/>
            <rFont val="Tahoma"/>
            <charset val="1"/>
          </rPr>
          <t>Alejandra Nataly Casallas Martinez:</t>
        </r>
        <r>
          <rPr>
            <sz val="9"/>
            <color indexed="81"/>
            <rFont val="Tahoma"/>
            <charset val="1"/>
          </rPr>
          <t xml:space="preserve">
cambia el plazo 
se tenia  333
</t>
        </r>
      </text>
    </comment>
    <comment ref="AY27" authorId="1" shapeId="0">
      <text>
        <r>
          <rPr>
            <b/>
            <sz val="9"/>
            <color indexed="81"/>
            <rFont val="Tahoma"/>
            <charset val="1"/>
          </rPr>
          <t>Alejandra Nataly Casallas Martinez:</t>
        </r>
        <r>
          <rPr>
            <sz val="9"/>
            <color indexed="81"/>
            <rFont val="Tahoma"/>
            <charset val="1"/>
          </rPr>
          <t xml:space="preserve">
se reporta fecha final en sivicof erronea 18/02/2024
</t>
        </r>
      </text>
    </comment>
    <comment ref="A38" authorId="0" shapeId="0">
      <text>
        <r>
          <rPr>
            <sz val="11"/>
            <color theme="1"/>
            <rFont val="Calibri"/>
            <family val="2"/>
            <scheme val="minor"/>
          </rPr>
          <t>======
ID#AAABKPTB-jU
Alejandra Nataly Casallas Martinez    (2024-03-05 15:52:53)
PROCESO SIN PUBLICIDAD</t>
        </r>
      </text>
    </comment>
    <comment ref="AY77" authorId="0" shapeId="0">
      <text>
        <r>
          <rPr>
            <sz val="11"/>
            <color theme="1"/>
            <rFont val="Calibri"/>
            <family val="2"/>
            <scheme val="minor"/>
          </rPr>
          <t>======
ID#AAABKPTB-jY
Daniela Rodriguez Narvaez    (2023-10-09 15:06:37)
Modificado por adición y prórroga</t>
        </r>
      </text>
    </comment>
    <comment ref="AY79" authorId="0" shapeId="0">
      <text>
        <r>
          <rPr>
            <sz val="11"/>
            <color theme="1"/>
            <rFont val="Calibri"/>
            <family val="2"/>
            <scheme val="minor"/>
          </rPr>
          <t>======
ID#AAABKPTB-hE
Daniela Rodriguez Narvaez    (2023-12-04 12:28:24)
Se modifica por terminación anticipada</t>
        </r>
      </text>
    </comment>
    <comment ref="AY80" authorId="0" shapeId="0">
      <text>
        <r>
          <rPr>
            <sz val="11"/>
            <color theme="1"/>
            <rFont val="Calibri"/>
            <family val="2"/>
            <scheme val="minor"/>
          </rPr>
          <t>======
ID#AAABKPTB-jo
Daniela Rodriguez Narvaez    (2023-12-21 19:30:10)
Modificado por adición y prórroga</t>
        </r>
      </text>
    </comment>
  </commentList>
  <extLst>
    <ext xmlns:r="http://schemas.openxmlformats.org/officeDocument/2006/relationships" uri="GoogleSheetsCustomDataVersion2">
      <go:sheetsCustomData xmlns:go="http://customooxmlschemas.google.com/" r:id="rId1" roundtripDataSignature="AMtx7mhQ8otTVZ2JZPGCw018ClOSKwJumw=="/>
    </ext>
  </extLst>
</comments>
</file>

<file path=xl/sharedStrings.xml><?xml version="1.0" encoding="utf-8"?>
<sst xmlns="http://schemas.openxmlformats.org/spreadsheetml/2006/main" count="3621" uniqueCount="881">
  <si>
    <t>PAGOS</t>
  </si>
  <si>
    <t>Ruta del proceso  para consulta</t>
  </si>
  <si>
    <t>Plataforma de Publicación TIENDA VIRTUAL -SECOP I - SECOP II</t>
  </si>
  <si>
    <t>No. Proceso  contratación</t>
  </si>
  <si>
    <t xml:space="preserve"> No.  Consecutivo Contrato</t>
  </si>
  <si>
    <t>Fecha de Suscripción</t>
  </si>
  <si>
    <t>Tipo de Compromiso</t>
  </si>
  <si>
    <t xml:space="preserve"> Tipo de Contrato</t>
  </si>
  <si>
    <t>Número de constancia SECOP</t>
  </si>
  <si>
    <t>Fecha de Publicación SECOP</t>
  </si>
  <si>
    <t>No.  Contrato  en SECOP</t>
  </si>
  <si>
    <t>Modalidad de Selección</t>
  </si>
  <si>
    <t>Unidad Plazo de Ejecución</t>
  </si>
  <si>
    <t>Plazo de Ejeución</t>
  </si>
  <si>
    <t>Origen Recursos - Rubro Presupuestal</t>
  </si>
  <si>
    <t>PROYECTO DE INVERSIÓN</t>
  </si>
  <si>
    <t>programa</t>
  </si>
  <si>
    <t>No. Certificado de Disponibilidad Presupuestal</t>
  </si>
  <si>
    <t xml:space="preserve"> Fecha Disponibilidad Presupuestal</t>
  </si>
  <si>
    <t xml:space="preserve">Valor CDP </t>
  </si>
  <si>
    <t>TIPO DE GASTO</t>
  </si>
  <si>
    <t>Valor de Contrato</t>
  </si>
  <si>
    <t>Valor honorarios mensual</t>
  </si>
  <si>
    <t>FECHA ADICION</t>
  </si>
  <si>
    <t xml:space="preserve"> Valor Adicione /( Reducciones)</t>
  </si>
  <si>
    <t>Valor del contrato  + Adiciones</t>
  </si>
  <si>
    <t>Prorrogas</t>
  </si>
  <si>
    <t>fechas Prorrogas</t>
  </si>
  <si>
    <t>PLAZO INICIAL + PRORROGAS</t>
  </si>
  <si>
    <t>SUSPENSIONES</t>
  </si>
  <si>
    <t>FECHA  SUSPENSIÓN</t>
  </si>
  <si>
    <t>Nombre Contratista</t>
  </si>
  <si>
    <t>Tipo de persona</t>
  </si>
  <si>
    <t>Tipo de configuración</t>
  </si>
  <si>
    <t>País de Nacimiento</t>
  </si>
  <si>
    <t>Departamento</t>
  </si>
  <si>
    <t>Ciudad</t>
  </si>
  <si>
    <t>Experiencia</t>
  </si>
  <si>
    <t>Formación Academica</t>
  </si>
  <si>
    <t xml:space="preserve">    Registro      RUP</t>
  </si>
  <si>
    <t>Numero de Registro RUP</t>
  </si>
  <si>
    <t>ESAL</t>
  </si>
  <si>
    <t>EL CONTRATO SE DEBE LIQUIDAR</t>
  </si>
  <si>
    <t>Objeto del Contrato</t>
  </si>
  <si>
    <t xml:space="preserve">  No. Registro Presupuestal</t>
  </si>
  <si>
    <t xml:space="preserve">        Fecha           Registro Presupuestal</t>
  </si>
  <si>
    <t>No. Certificado de Disponibilidad Presupuestal Adicion</t>
  </si>
  <si>
    <t>Fecha Certificado de Disponibilidad Presupuestal Adición</t>
  </si>
  <si>
    <t>No. Registro Presupuestal Adicion</t>
  </si>
  <si>
    <t>Fecha      Registro Presupuestal Adicion</t>
  </si>
  <si>
    <t>FECHA ACTA DE INICIO CONTRATO</t>
  </si>
  <si>
    <t>FECHA TERMINACIÓN CONTRATO</t>
  </si>
  <si>
    <t>Dependencia</t>
  </si>
  <si>
    <t>NOMBRE INTERVENTOR</t>
  </si>
  <si>
    <t>FECHA CESIÓN</t>
  </si>
  <si>
    <t>FECHA PUBLICACIÓN SECOP</t>
  </si>
  <si>
    <t>CESIONARIO</t>
  </si>
  <si>
    <t>Registro en el RUP</t>
  </si>
  <si>
    <t xml:space="preserve"> Valor de Contrato</t>
  </si>
  <si>
    <t>Unidad plazo de Ejecución</t>
  </si>
  <si>
    <t>plazo de ejecución</t>
  </si>
  <si>
    <t xml:space="preserve">Enero </t>
  </si>
  <si>
    <t>febrero</t>
  </si>
  <si>
    <t xml:space="preserve"> marzo</t>
  </si>
  <si>
    <t>abril</t>
  </si>
  <si>
    <t>mayo</t>
  </si>
  <si>
    <t>junio</t>
  </si>
  <si>
    <t>julio</t>
  </si>
  <si>
    <t>agosto</t>
  </si>
  <si>
    <t>septiembre</t>
  </si>
  <si>
    <t>octubre</t>
  </si>
  <si>
    <t>noviembre</t>
  </si>
  <si>
    <t>diciembre</t>
  </si>
  <si>
    <t>VALOR EJECUTADO ACUMULADO</t>
  </si>
  <si>
    <t>PORCENTAJE AVANCE FÍSICO ACUMULADO</t>
  </si>
  <si>
    <t>CONCEPTO DE PAGO</t>
  </si>
  <si>
    <t>PORCENTAJE DEL ANTICIPO</t>
  </si>
  <si>
    <t>VALOR ANTICIPO</t>
  </si>
  <si>
    <t>TIPO CUENTA EN QUE DEPOSITO EL ANTICIPO</t>
  </si>
  <si>
    <t>NUMERO CUENTA EN QUE MANEJA EL ANTICIPO</t>
  </si>
  <si>
    <t>ENTIDAD FINANCIERA - ANTICIPO</t>
  </si>
  <si>
    <t>CANTIDAD DE PAGOS PACTADOS</t>
  </si>
  <si>
    <t>NÚMERO  CONSECUTIVO DEL PAGO</t>
  </si>
  <si>
    <t>NUMERO ORDEN PAGO</t>
  </si>
  <si>
    <t>FECHA EXPEDICIÓN ORDEN DE PAGO</t>
  </si>
  <si>
    <t>VALOR ORDEN DE PAGO</t>
  </si>
  <si>
    <t>VALOR PAGADO</t>
  </si>
  <si>
    <t>VALOR GIROS ACUMULADOS</t>
  </si>
  <si>
    <t>SALDO POR PAGAR DEL VALOR EJECUTADO</t>
  </si>
  <si>
    <t>OBSERVACIONES</t>
  </si>
  <si>
    <t>ENTIDAD FUSIONADA</t>
  </si>
  <si>
    <t>https://community.secop.gov.co/Public/Tendering/ContractNoticePhases/View?PPI=CO1.PPI.29542756&amp;isFromPublicArea=True&amp;isModal=False</t>
  </si>
  <si>
    <t>Secop II</t>
  </si>
  <si>
    <t>SJD-CD-001-2024</t>
  </si>
  <si>
    <t>001-2024</t>
  </si>
  <si>
    <t>17 17. Contrato de Prestación de Servicios</t>
  </si>
  <si>
    <t xml:space="preserve">31 31-Servicios Profesionales </t>
  </si>
  <si>
    <t>N.A</t>
  </si>
  <si>
    <t>CO1.PCCNTR.5849802</t>
  </si>
  <si>
    <t>5 Contratación directa</t>
  </si>
  <si>
    <t>2 2. Meses</t>
  </si>
  <si>
    <t>O21202020080282199</t>
  </si>
  <si>
    <t>Otros servicios jurídicos n.c.p.</t>
  </si>
  <si>
    <t>O21202020080282199 Otros servicios jurídicos n.c.p.</t>
  </si>
  <si>
    <t>2 2. Funcionamiento</t>
  </si>
  <si>
    <t>MARIA FERNANDA RODRIGUEZ VELA</t>
  </si>
  <si>
    <t xml:space="preserve">1 Natural </t>
  </si>
  <si>
    <t>4 Persona Natural (2)</t>
  </si>
  <si>
    <t>COLOMBIA</t>
  </si>
  <si>
    <t>BOGOTÁ</t>
  </si>
  <si>
    <t>18 MESES</t>
  </si>
  <si>
    <t>ABOGADA</t>
  </si>
  <si>
    <t>NO</t>
  </si>
  <si>
    <t>Prestar servicios profesionales para adelantar las actividades jurídicas y contractuales requeridas en el proceso de Gestión Contractual de la Dirección de Gestión Corporativa, relacionadas con los procesos de selección y compras públicas en sus diferentes etapas.</t>
  </si>
  <si>
    <t>DIRECCIÓN DE GESTIÓN CORPORATIVA</t>
  </si>
  <si>
    <t>AURA JANETH MALAGON ORJUELA</t>
  </si>
  <si>
    <t xml:space="preserve">
https://community.secop.gov.co/Public/Tendering/ContractNoticePhases/View?PPI=CO1.PPI.29548714&amp;isFromPublicArea=True&amp;isModal=False</t>
  </si>
  <si>
    <t>SJD-CD-002-2024</t>
  </si>
  <si>
    <t>002-2024</t>
  </si>
  <si>
    <t>CO1.PCCNTR.5849592</t>
  </si>
  <si>
    <t xml:space="preserve">GINA CATHERINE VANEGAS SOLANO </t>
  </si>
  <si>
    <t>Prestar servicios profesionales jurídicos en la Dirección de Gestión Corporativa, para adelantar los procesos de selección de conformidad con el plan anual de adquisiciones de la Entidad, así como el apoyo en las demás actividades derivadas del Proceso de Gestión Contractual.</t>
  </si>
  <si>
    <t>https://community.secop.gov.co/Public/Tendering/ContractNoticePhases/View?PPI=CO1.PPI.29547913&amp;isFromPublicArea=True&amp;isModal=False</t>
  </si>
  <si>
    <t>SJD-CD-003-2024</t>
  </si>
  <si>
    <t>003-2024</t>
  </si>
  <si>
    <t>CO1.PCCNTR.5848892</t>
  </si>
  <si>
    <t>Otros servicios jurídicos n.c.p</t>
  </si>
  <si>
    <t>O21202020080282199 Otros servicios jurídicos n.c.p</t>
  </si>
  <si>
    <t>MAGNERY EDITH VARGAS MORALES</t>
  </si>
  <si>
    <t>Prestar servicios profesionales en la Dirección de Gestión Corporativa, para la definición, implementación y cumplimiento de la política pública y demás normatividad inherente al proceso estratégico de Atención a la Ciudadanía.</t>
  </si>
  <si>
    <t xml:space="preserve">https://community.secop.gov.co/Public/Tendering/ContractNoticePhases/View?PPI=CO1.PPI.29566635&amp;isFromPublicArea=True&amp;isModal=False
</t>
  </si>
  <si>
    <t>SJD-CD-004-2024</t>
  </si>
  <si>
    <t>004-2024</t>
  </si>
  <si>
    <t>CO1.PCCNTR.5854281</t>
  </si>
  <si>
    <t>O21202020080383113</t>
  </si>
  <si>
    <t>Servicios de consultoría en
administración del recurso humano</t>
  </si>
  <si>
    <t>LAURA VALENTINA GOMEZ
GUTIERREZ</t>
  </si>
  <si>
    <t>TERAPEUTA OCUPACIONAL</t>
  </si>
  <si>
    <t>Prestar servicios profesionales a la Dirección de Gestión Corporativa, para atender los asuntos relacionados con la implementación, gestión, control y seguimiento de actividades contempladas dentro del sistema de gestión de seguridad y salud en el trabajo.</t>
  </si>
  <si>
    <t>https://community.secop.gov.co/Public/Tendering/ContractNoticePhases/View?PPI=CO1.PPI.29577419&amp;isFromPublicArea=True&amp;isModal=False</t>
  </si>
  <si>
    <t>SJD-CD-005-2024</t>
  </si>
  <si>
    <t>005-2024</t>
  </si>
  <si>
    <t>CO1.PCCNTR.5856743</t>
  </si>
  <si>
    <t>O21202020080383112</t>
  </si>
  <si>
    <t>Servicios de consultoría en gestión
financiera</t>
  </si>
  <si>
    <t>KAREN LILIANA MOICA MORENO</t>
  </si>
  <si>
    <t>5 MESES</t>
  </si>
  <si>
    <t>CONTADORA PUBLICA</t>
  </si>
  <si>
    <t>Prestar servicios profesionales en la Dirección de Gestión Corporativa, adelantando actividades enmarcadas dentro del proceso de Gestión Financiera.</t>
  </si>
  <si>
    <t>https://community.secop.gov.co/Public/Tendering/ContractNoticePhases/View?PPI=CO1.PPI.29577858&amp;isFromPublicArea=True&amp;isModal=False</t>
  </si>
  <si>
    <t>SJD-CD-006-2024</t>
  </si>
  <si>
    <t>006-2024</t>
  </si>
  <si>
    <t>CO1.PCCNTR.5856976</t>
  </si>
  <si>
    <t>JESICA ALEJANDRA SIERRA RABIA</t>
  </si>
  <si>
    <t>ECONOMISTA</t>
  </si>
  <si>
    <t>Prestar servicios profesionales en la Dirección de Gestión Corporativa, adelantando los trámites precontractuales requeridos para las contrataciones de la dependencia, brindando apoyo financiero y económico en los procesos de selección de la Entidad, así como apoyando temas presupuestales y de formulación y consecución de metas de la dependencia.</t>
  </si>
  <si>
    <t>https://community.secop.gov.co/Public/Tendering/ContractNoticePhases/View?PPI=CO1.PPI.29578458&amp;isFromPublicArea=True&amp;isModal=False</t>
  </si>
  <si>
    <t>SJD-CD-007-2024</t>
  </si>
  <si>
    <t>007-2024</t>
  </si>
  <si>
    <t>CO1.PCCNTR.5857174</t>
  </si>
  <si>
    <t>O21202020080383111</t>
  </si>
  <si>
    <t>Servicios de consultoría en gestión
estratégica</t>
  </si>
  <si>
    <t>PAOLA GOMEZ MARTINEZ</t>
  </si>
  <si>
    <t>ADMINISTRADOR DE EMPRESAS COMERCIALES</t>
  </si>
  <si>
    <t>Prestar servicios profesionales para apoyar la supervisión de los contratos que suscriba la Dirección de Gestión Corporativa, desde las etapas de planeación, formulación, seguimiento y monitoreo, hasta la liquidación de los mismos, así como el seguimiento a los demás temas que conlleven a la consecución de metas de la dependencia.</t>
  </si>
  <si>
    <t>https://community.secop.gov.co/Public/Tendering/ContractNoticePhases/View?PPI=CO1.PPI.29680627&amp;isFromPublicArea=True&amp;isModal=False</t>
  </si>
  <si>
    <t>SJD-CD-008-2024</t>
  </si>
  <si>
    <t>008-2024</t>
  </si>
  <si>
    <t>CO1.PCCNTR.5887929</t>
  </si>
  <si>
    <t xml:space="preserve">
 O23011605560000007608</t>
  </si>
  <si>
    <t>Fortalecimiento de estrategias de Planeación para Mejorar la Gestión Pública efectiva en la Secretaría Jurídica Distrital Bogotá</t>
  </si>
  <si>
    <t>O232020200991199 Otros servicios administrativos del gobierno n.c.p.</t>
  </si>
  <si>
    <t>1 1. Inversión</t>
  </si>
  <si>
    <t>OSCAR MIGUEL DIAZ ROMERO</t>
  </si>
  <si>
    <t>50 MESES</t>
  </si>
  <si>
    <t>Prestar servicios profesionales en la Dirección de Gestión Corporativa, para llevar a cabo actividades de formulación, ejecución y seguimiento de las metas relacionadas al MIPG, así como la gestión de calidad y planes de mejora de los procesos a cargo de la dependencia</t>
  </si>
  <si>
    <t>https://community.secop.gov.co/Public/Tendering/ContractNoticePhases/View?PPI=CO1.PPI.29688351&amp;isFromPublicArea=True&amp;isModal=False</t>
  </si>
  <si>
    <t>SJD-CD-009-2024</t>
  </si>
  <si>
    <t>009-2024</t>
  </si>
  <si>
    <t>CO1.PCCNTR.5890627</t>
  </si>
  <si>
    <t>O23011605560000007608</t>
  </si>
  <si>
    <t>$4.955.557</t>
  </si>
  <si>
    <t>JEISON STEVEN PERDOMO POLANIA</t>
  </si>
  <si>
    <t>INGENIERO INDUSTRIAL</t>
  </si>
  <si>
    <t>Prestar servicios profesionales en la Dirección de Gestión Corporativa para desarrollar actividades destinadas a fortalecer y mejorar la gestión estratégica y de calidad de los procesos a cargo de la dependencia</t>
  </si>
  <si>
    <t>https://community.secop.gov.co/Public/Tendering/ContractNoticePhases/View?PPI=CO1.PPI.29715167&amp;isFromPublicArea=True&amp;isModal=False</t>
  </si>
  <si>
    <t>SJD-CD-010-2024</t>
  </si>
  <si>
    <t>010-2024</t>
  </si>
  <si>
    <t>CO1.PCCNTR.5896469</t>
  </si>
  <si>
    <t>O23011605560000007621</t>
  </si>
  <si>
    <t>Fortalecimiento de la Gestión Jurídica Pública del Distrito Capital Bogotá</t>
  </si>
  <si>
    <t>JOVITA IDALBA SANBRIA CHARRY</t>
  </si>
  <si>
    <t>24 MESES</t>
  </si>
  <si>
    <t>Prestar los servicios profesionales para apoyar la sustanciación de los procesos disciplinarios a cargo de la Dirección, proyección de respuestas a peticiones y temas relacionados con la gestión contractual a cargo de la Dirección Distrital de Asuntos Disciplinarios de la Secretaría Jurídica Distrital.</t>
  </si>
  <si>
    <t xml:space="preserve">DIRECCIÓN DISTRITAL DE ASUNTOS DISCIPLINARIOS </t>
  </si>
  <si>
    <t xml:space="preserve">MARIA PAULA TORRES MARULANDA
</t>
  </si>
  <si>
    <t>https://community.secop.gov.co/Public/Tendering/ContractNoticePhases/View?PPI=CO1.PPI.29717302&amp;isFromPublicArea=True&amp;isModal=False</t>
  </si>
  <si>
    <t>SJD-CD-011-2024</t>
  </si>
  <si>
    <t>011-2024</t>
  </si>
  <si>
    <t>CO1.PCCNTR.5897750</t>
  </si>
  <si>
    <t>YULY TATIANA PALACIOS VARGAS</t>
  </si>
  <si>
    <t>11 MESES</t>
  </si>
  <si>
    <t>Prestar los servicios profesionales como apoyo para el manejo. actualización y administración de los sistemas de información disciplinaria SID y demás actividades administrativas cargo de la Dirección Distrital de Asuntos Disciplinarios de la Secretaría Jurídica Distrital.</t>
  </si>
  <si>
    <t>https://community.secop.gov.co/Public/Tendering/ContractNoticePhases/View?PPI=CO1.PPI.29724111&amp;isFromPublicArea=True&amp;isModal=False</t>
  </si>
  <si>
    <t>SJD-CD-012-2024</t>
  </si>
  <si>
    <t>012-2024</t>
  </si>
  <si>
    <t>CO1.PCCNTR.5929175</t>
  </si>
  <si>
    <t>LEIDY JULIETH HERNANDEZ GOMEZ</t>
  </si>
  <si>
    <t>37 MESES</t>
  </si>
  <si>
    <t>Prestar los servicios profesionales para elaborar documentos jurídicos y demás actividades necesarias para la implementación y/o aplicación de la Política de Gobernanza Regulatoria</t>
  </si>
  <si>
    <t xml:space="preserve">DIRECCIÓN DISTRITAL DE POLÍTICA JURÍDICA </t>
  </si>
  <si>
    <t>ANDRES FELIPE CORTES RESTREPO</t>
  </si>
  <si>
    <t>https://community.secop.gov.co/Public/Tendering/ContractNoticePhases/View?PPI=CO1.PPI.29742480&amp;isFromPublicArea=True&amp;isModal=False</t>
  </si>
  <si>
    <t>SJD-CD-013-2024</t>
  </si>
  <si>
    <t>013-2024</t>
  </si>
  <si>
    <t>CO1.PCCNTR.5902894</t>
  </si>
  <si>
    <t>Prestar los servicios profesionales para liderar actividades de investigación, análisis y socialización del Observatorio Distrital de Contratación y Lucha Anticorrupción.</t>
  </si>
  <si>
    <t>MARIA FERNANDA CRUZ RODRIGUEZ</t>
  </si>
  <si>
    <t>META</t>
  </si>
  <si>
    <t>VILLAVICENCIO</t>
  </si>
  <si>
    <t>49 MESES</t>
  </si>
  <si>
    <t>https://community.secop.gov.co/Public/Tendering/ContractNoticePhases/View?PPI=CO1.PPI.29746054&amp;isFromPublicArea=True&amp;isModal=False</t>
  </si>
  <si>
    <t>SJD-CD-014-2024</t>
  </si>
  <si>
    <t>014-2024</t>
  </si>
  <si>
    <t>CO1.PCCNTR.5913711</t>
  </si>
  <si>
    <t>$3.480.095</t>
  </si>
  <si>
    <t>BERENICE ROMERO CABALLERO</t>
  </si>
  <si>
    <t>12-24 MESES</t>
  </si>
  <si>
    <t>ASESOR  TECNICO JURIDICO</t>
  </si>
  <si>
    <t>Prestar servicios para realizar la vigilancia judicial de los procesos judiciales y Extrajudiciales de competencia de la Secretaría Jurídica Distrital.</t>
  </si>
  <si>
    <t xml:space="preserve">DIRECCIÓN DISTRITAL DE GESTIÓN JUDICIAL </t>
  </si>
  <si>
    <t xml:space="preserve">LUZ ELENA RODRIGUEZ </t>
  </si>
  <si>
    <t>https://community.secop.gov.co/Public/Tendering/ContractNoticePhases/View?PPI=CO1.PPI.29748330&amp;isFromPublicArea=True&amp;isModal=False</t>
  </si>
  <si>
    <t>SJD-CD-015-2024</t>
  </si>
  <si>
    <t>015-2024</t>
  </si>
  <si>
    <t>CO1.PCCNTR.5904276</t>
  </si>
  <si>
    <t>O21202020080383990</t>
  </si>
  <si>
    <t>Otros servicios profesionales,
técnicos y empresariales n.c.p.</t>
  </si>
  <si>
    <t>O21202020080383990 Otros servicios profesionales,
técnicos y empresariales n.c.p.</t>
  </si>
  <si>
    <t>LENNY MICHELLE CALDERON RUIZ</t>
  </si>
  <si>
    <t>25 MESES</t>
  </si>
  <si>
    <t>BACHILLER TECNICO COMERCIAL</t>
  </si>
  <si>
    <t>Prestar servicios de apoyo a la gestión para realizar las actividades para la comunicación interna a nivel organizacional y la socialización de información de los procesos que conforman la Dirección de Gestión Corporativa</t>
  </si>
  <si>
    <t>https://community.secop.gov.co/Public/Tendering/ContractNoticePhases/View?PPI=CO1.PPI.29752443&amp;isFromPublicArea=True&amp;isModal=False</t>
  </si>
  <si>
    <t>SJD-CD-016-2024</t>
  </si>
  <si>
    <t>016-2024</t>
  </si>
  <si>
    <t>CO1.PCCNTR.5906299</t>
  </si>
  <si>
    <t>Fortalecimiento de la Gestión
Jurídica Pública del Distrito Capital
Bogotá</t>
  </si>
  <si>
    <t>O232020200991199 Otros servicios
administrativos del gobierno n.c.p</t>
  </si>
  <si>
    <t>TERMINADO ANTICIPADAMENTE</t>
  </si>
  <si>
    <t>EDMUNDO MERCED TONCEL ROSADO</t>
  </si>
  <si>
    <t>GUAJIRA</t>
  </si>
  <si>
    <t>RIOHACHA</t>
  </si>
  <si>
    <t>32 MESES</t>
  </si>
  <si>
    <t>ABOGADO</t>
  </si>
  <si>
    <t>Prestar los servicios profesionales como abogado en el seguimiento al cumplimiento de providencias judiciales ejecutoriadas proferidas por los jueces, tribunales y altas Cortes, en las que se establezcan obligaciones a cargo de Bogotá D.C.</t>
  </si>
  <si>
    <t>https://community.secop.gov.co/Public/Tendering/ContractNoticePhases/View?PPI=CO1.PPI.29770257&amp;isFromPublicArea=True&amp;isModal=False</t>
  </si>
  <si>
    <t>SJD-CD-017-2024</t>
  </si>
  <si>
    <t>017-2024</t>
  </si>
  <si>
    <t>CO1.PCCNTR.5911207</t>
  </si>
  <si>
    <t>Fortalecimiento de estrategias de
Planeación para Mejorar la Gestión
Pública efectiva en la Secretaría
Jurídica Distrital Bogotá</t>
  </si>
  <si>
    <t>O232020200991199 Otros servicios
administrativos del gobierno n.c.p.</t>
  </si>
  <si>
    <t>LAURA PAOLA BORDA GOMEZ</t>
  </si>
  <si>
    <t>40 MESES</t>
  </si>
  <si>
    <t>ADMINISTRADORA DE NEGOCIOS INTERNACIONALES</t>
  </si>
  <si>
    <t>Prestar los servicios profesionales para el seguimiento y control de la gestión institucional, los planes de acción y el avance hacia los objetivos de desarrollo sostenible de la Secretaría Jurídica Distrital, brindando el respaldo a las acciones necesarias para la implementación de la política de racionalización de trámites dentro del Marco Integral de Desempeño Institucional (MIPG), así como gestionar integralmente el portafolio de productos y servicios de la Entidad</t>
  </si>
  <si>
    <t xml:space="preserve">OFICINA ASESORA DE PLANEACIÓN </t>
  </si>
  <si>
    <t>CAMILO ANDRÉS PEÑA CARBONELL</t>
  </si>
  <si>
    <t>https://community.secop.gov.co/Public/Tendering/ContractNoticePhases/View?PPI=CO1.PPI.29772536&amp;isFromPublicArea=True&amp;isModal=False</t>
  </si>
  <si>
    <t>SJD-CD-018-2024</t>
  </si>
  <si>
    <t>018-2024</t>
  </si>
  <si>
    <t>CO1.PCCNTR.5911253</t>
  </si>
  <si>
    <t>DOLLY JOHANNA VELANDIA SILVA</t>
  </si>
  <si>
    <t>BOYACA</t>
  </si>
  <si>
    <t>SOATA</t>
  </si>
  <si>
    <t>INGENIERA INDUSTRIAL</t>
  </si>
  <si>
    <t>Prestar los servicios profesionales para liderar la formulación, seguimiento y mejora continua de la gestión de riesgos asociados a la gestión y corrupción, en concordancia con la política de administración de riesgos de la entidad. Así mismo el fomentar el uso de las herramientas y metodologías establecidas, y el seguimiento la formulación, seguimiento y evaluación de los Programas de Transparencia y Ética Pública</t>
  </si>
  <si>
    <t>https://community.secop.gov.co/Public/Tendering/ContractNoticePhases/View?PPI=CO1.PPI.29772182&amp;isFromPublicArea=True&amp;isModal=False</t>
  </si>
  <si>
    <t>SJD-CD-019-2024*</t>
  </si>
  <si>
    <t>019-2024</t>
  </si>
  <si>
    <t>CO1.PCCNTR.5911161</t>
  </si>
  <si>
    <t>LUIS ALEJANDRO AVILA AVILA</t>
  </si>
  <si>
    <t>44 MESES</t>
  </si>
  <si>
    <t xml:space="preserve"> Prestar los servicios profesionales para llevar a cabo actividades destinadas a fortalecer y mejorar el Sistema de Gestión de Calidad de la Entidad, así como el apoyo en la implementación y mantenimiento de la Política de Gestión del Conocimiento y la Innovación, como parte del Modelo Integrado de Planeación y Gestión y la continuidad del Plan Estadístico Distrital</t>
  </si>
  <si>
    <t xml:space="preserve">https://community.secop.gov.co/Public/Tendering/ContractNoticePhases/View?PPI=CO1.PPI.29782244&amp;isFromPublicArea=True&amp;isModal=False
</t>
  </si>
  <si>
    <t>SJD-CD-020-2024</t>
  </si>
  <si>
    <t>020-2024</t>
  </si>
  <si>
    <t>CO1.PCCNTR.5915521</t>
  </si>
  <si>
    <t xml:space="preserve">O232020200991199 Otros servicios
administrativos del gobierno n.c.p.
</t>
  </si>
  <si>
    <t>DEISY VIVIANA CAÑON SUAREZ</t>
  </si>
  <si>
    <t>CUNDINAMARCA</t>
  </si>
  <si>
    <t>FACATATIVA</t>
  </si>
  <si>
    <t>Prestar los servicios profesionales como abogado en el seguimiento al cumplimiento de providencias judiciales ejecutoriadas proferidas por los jueces, tribunales y altas Cortes, en las que se establezcan obligaciones a cargo de Bogotá D.C. Así como en temas relacionados con la gestión contractual a cargo de la dirección de Gestión Judicial.</t>
  </si>
  <si>
    <t>https://community.secop.gov.co/Public/Tendering/ContractNoticePhases/View?PPI=CO1.PPI.29788945&amp;isFromPublicArea=True&amp;isModal=False</t>
  </si>
  <si>
    <t>SJD-CD-021-2024</t>
  </si>
  <si>
    <t>021-2024</t>
  </si>
  <si>
    <t>CO1.PCCNTR.5918160</t>
  </si>
  <si>
    <t>MARIA DEL PILAR ROMERO BARREIRO</t>
  </si>
  <si>
    <t>INGENIERA AMBIENTAL</t>
  </si>
  <si>
    <t>Prestar los servicios profesionales para respaldar la formulación, ejecución, seguimiento y mejora constante de las herramientas empleadas en la gestión ambiental de la Entidad, así como la actualización y perfeccionamiento del subsistema de gestión ambiental, facilitando procesos de coordinación tanto internos como externos proporcionando el apoyo en las labores administrativas asociadas a la gestión ambiental institucional</t>
  </si>
  <si>
    <t xml:space="preserve">https://community.secop.gov.co/Public/Tendering/ContractNoticePhases/View?PPI=CO1.PPI.29781871&amp;isFromPublicArea=True&amp;isModal=False
</t>
  </si>
  <si>
    <t>SJD-CD-022-2024</t>
  </si>
  <si>
    <t>022-2024</t>
  </si>
  <si>
    <t>CO1.PCCNTR.5914076</t>
  </si>
  <si>
    <t>LYNDA MELISSA OYOLA CHADID</t>
  </si>
  <si>
    <t>SUCRE</t>
  </si>
  <si>
    <t>TOLUVIEJO</t>
  </si>
  <si>
    <t>Prestar servicios profesionales para realizar las actividades de implementación, ejecución, seguimiento y actualización del sistema de administración de riesgo de lavado de activos y financiación del terrorismo SARLAFT</t>
  </si>
  <si>
    <t xml:space="preserve">https://community.secop.gov.co/Public/Tendering/ContractNoticePhases/View?PPI=CO1.PPI.29804723&amp;isFromPublicArea=True&amp;isModal=False
</t>
  </si>
  <si>
    <t>SJD-CD-023-2024</t>
  </si>
  <si>
    <t>023-2024</t>
  </si>
  <si>
    <t>CO1.PCCNTR.5921687</t>
  </si>
  <si>
    <t>ANGIE DANIELA POVEDA BUITRAGO</t>
  </si>
  <si>
    <t>23 MESES</t>
  </si>
  <si>
    <t xml:space="preserve"> Prestar los servicios profesionales jurídicos a esta Dirección en el análisis y proyección de requerimientos y peticiones escaladas por las entidades sin ánimo de lucro con el fin de verificar el cumplimiento de sus deberes, obligaciones y responsabilidades</t>
  </si>
  <si>
    <t xml:space="preserve">DIRECCIÓN DISTRITAL DE INSPECCIÓN, VIGILANCIA Y CONTROL </t>
  </si>
  <si>
    <t xml:space="preserve">JULIES KATHERINE LEON BELTRÁN </t>
  </si>
  <si>
    <t>https://community.secop.gov.co/Public/Tendering/ContractNoticePhases/View?PPI=CO1.PPI.29804133&amp;isFromPublicArea=True&amp;isModal=False</t>
  </si>
  <si>
    <t>SJD-CD-024-2024</t>
  </si>
  <si>
    <t>024-2024</t>
  </si>
  <si>
    <t>CO1.PCCNTR.5921096</t>
  </si>
  <si>
    <t>ANA JULIETH VELA MOJICA</t>
  </si>
  <si>
    <t>Prestar los servicios profesionales para coordinar, implementar y asegurar la continuidad de las políticas de gestión y desempeño institucional, así como para aplicar y evaluar las prácticas y herramientas del Modelo Integrado de Planeación y Gestión (MIPG) en busca de desarrollar e implementar estrategias y herramientas de medición del desempeño institucional, incluyendo un tablero de control, en el contexto de la evaluación de resultados.</t>
  </si>
  <si>
    <t>https://www.colombiacompra.gov.co/tienda-virtual-del-estado-colombiano/ordenes-compra/124295</t>
  </si>
  <si>
    <t>TVEC</t>
  </si>
  <si>
    <t>025-2024</t>
  </si>
  <si>
    <t>7 7. Suministro</t>
  </si>
  <si>
    <t xml:space="preserve">121 121-Compraventa (Bienes Muebles) </t>
  </si>
  <si>
    <t>2 Selección abreviada</t>
  </si>
  <si>
    <t>1 1. Días</t>
  </si>
  <si>
    <t>O23011605540000007632</t>
  </si>
  <si>
    <t>Fortalecimiento de la capacidad
tecnológica de la Secretaría Jurídica
Distrital Bogotá</t>
  </si>
  <si>
    <t>O232020200883143 Software
originales</t>
  </si>
  <si>
    <t>ORACLE COLOMBIA LIMITADA</t>
  </si>
  <si>
    <t>2 Jurídica</t>
  </si>
  <si>
    <t>3 Privadas (2)</t>
  </si>
  <si>
    <t>N.A.</t>
  </si>
  <si>
    <t>A</t>
  </si>
  <si>
    <t>Renovar el licenciamiento para el servicio de soporte y actualización para Software y Hardware Oracle de la SJD.</t>
  </si>
  <si>
    <t xml:space="preserve">OFICINA DE TECNOLOGÍAS DE LA INFORMACIÓN Y LAS COMUNICACIONES </t>
  </si>
  <si>
    <t>RICARDO JOSE BARROS SAFI</t>
  </si>
  <si>
    <t>https://community.secop.gov.co/Public/Tendering/ContractNoticePhases/View?PPI=CO1.PPI.29813403&amp;isFromPublicArea=True&amp;isModal=False</t>
  </si>
  <si>
    <t>SJD-CD-025-2024</t>
  </si>
  <si>
    <t>026-2024</t>
  </si>
  <si>
    <t>CO1.PCCNTR.5928966</t>
  </si>
  <si>
    <t>SANDRA MILENA SANDOVAL GONZALEZ</t>
  </si>
  <si>
    <t>BACHILLER ACADEMICO</t>
  </si>
  <si>
    <t>Prestar los servicios de apoyo a la gestión de las actividades técnicas, administrativas y documentales a la Dirección Distrital de Asuntos Disciplinarios.</t>
  </si>
  <si>
    <t xml:space="preserve">https://community.secop.gov.co/Public/Tendering/ContractNoticePhases/View?PPI=CO1.PPI.29814829&amp;isFromPublicArea=True&amp;isModal=False
</t>
  </si>
  <si>
    <t>SJD-CD-026-2024</t>
  </si>
  <si>
    <t>027-2024</t>
  </si>
  <si>
    <t>CO1.PCCNTR.5928954</t>
  </si>
  <si>
    <t>LEIDY PAOLA ROJAS CUERVO</t>
  </si>
  <si>
    <t>DUITAMA</t>
  </si>
  <si>
    <t>36 MESES</t>
  </si>
  <si>
    <t xml:space="preserve"> Prestar los servicios profesionales financieros con el fin de apoyar en asuntos relacionados con la atención a la ciudadanía, proyección y revisión de documentos, para garantizar el cumplimiento de las obligaciones y responsabilidades de las entidades sin ánimo de lucro objeto de inspección, vigilancia y control</t>
  </si>
  <si>
    <t>https://community.secop.gov.co/Public/Tendering/ContractNoticePhases/View?PPI=CO1.PPI.29831861&amp;isFromPublicArea=True&amp;isModal=False</t>
  </si>
  <si>
    <t>SJD-CD-027-2024</t>
  </si>
  <si>
    <t>028-2024</t>
  </si>
  <si>
    <t>CO1.PCCNTR.5928952</t>
  </si>
  <si>
    <t>OSCAR ALFONSO PINEDA CASTRO</t>
  </si>
  <si>
    <t>CONTADOR PUBLICO</t>
  </si>
  <si>
    <t>Prestar los servicios profesionales financieros y contables con el fin de analizar, revisar, proyectar, orientar y/o conceptuar sobre el cumplimiento de las obligaciones y responsabilidades a las entidades sin ánimo de lucro objeto de inspección, vigilancia y control</t>
  </si>
  <si>
    <t>https://community.secop.gov.co/Public/Tendering/ContractNoticePhases/View?PPI=CO1.PPI.29837021&amp;isFromPublicArea=True&amp;isModal=False</t>
  </si>
  <si>
    <t>SJD-CD-028-2024</t>
  </si>
  <si>
    <t>029-2024</t>
  </si>
  <si>
    <t>CO1.PCCNTR.5928698</t>
  </si>
  <si>
    <t>EDISON JOSE RIVERA CORENA</t>
  </si>
  <si>
    <t>1 AÑO</t>
  </si>
  <si>
    <t>Prestar los servicios profesionales de apoyo a la ejecución del Plan Anual de Auditorias 2024 de la Oficina de Control Interno, relacionados con Auditorías Internas, seguimientos e informes de ley en áreas financieras, administrativas y contables, así como el apoyo en la ejecución de los roles de enfoque a la prevención y gestión del riesgo.</t>
  </si>
  <si>
    <t xml:space="preserve">OFICINA CONTROL INTERNO </t>
  </si>
  <si>
    <t xml:space="preserve">OLGA MILENA CORZO ESTEPA </t>
  </si>
  <si>
    <t>https://community.secop.gov.co/Public/Tendering/ContractNoticePhases/View?PPI=CO1.PPI.29869059&amp;isFromPublicArea=True&amp;isModal=False</t>
  </si>
  <si>
    <t>SJD-CD-029-2024</t>
  </si>
  <si>
    <t>030-2024</t>
  </si>
  <si>
    <t>CO1.PCCNTR.5935571</t>
  </si>
  <si>
    <t>JOSE JAVIER PINTO CASTAÑEDA</t>
  </si>
  <si>
    <t xml:space="preserve"> Prestar los servicios profesionales de apoyo jurídico en la Dirección de Inspección, Vigilancia y Control para proyectar los requerimientos, actos administrativos y/o respuestas a las solicitudes relacionadas con entidades sin ánimo de lucro, de acuerdo con la normatividad vigente</t>
  </si>
  <si>
    <t>https://community.secop.gov.co/Public/Tendering/ContractNoticePhases/View?PPI=CO1.PPI.29866702&amp;isFromPublicArea=True&amp;isModal=False</t>
  </si>
  <si>
    <t>SJD-CD-030-2024</t>
  </si>
  <si>
    <t>031-2024</t>
  </si>
  <si>
    <t>CO1.PCCNTR.5935630</t>
  </si>
  <si>
    <t>NAYDA JULYTH OVALLE GALEANO</t>
  </si>
  <si>
    <t>SANTANDER</t>
  </si>
  <si>
    <t>BUCARAMANGA</t>
  </si>
  <si>
    <t xml:space="preserve"> Prestar los servicios profesionales de análisis financiero y contable, proyección de PQRS y atención a la ciudadanía con el fin de velar por el cumplimiento de las obligaciones y responsabilidades de las entidades sin ánimo de lucro objeto de inspección, vigilancia y control de esta Dirección.</t>
  </si>
  <si>
    <t>https://community.secop.gov.co/Public/Tendering/ContractNoticePhases/View?PPI=CO1.PPI.29867181&amp;isFromPublicArea=True&amp;isModal=False</t>
  </si>
  <si>
    <t>SJD-CD-031-2024</t>
  </si>
  <si>
    <t>032-2024</t>
  </si>
  <si>
    <t>CO1.PCCNTR.5935912</t>
  </si>
  <si>
    <t>ADRIANA DURAN CENTENO</t>
  </si>
  <si>
    <t>BARRANCABERMEJA</t>
  </si>
  <si>
    <t>46 MESES</t>
  </si>
  <si>
    <t xml:space="preserve"> Prestar los servicios jurídicos profesionales para brindar orientación a las entidades sin ánimo de lucro y al público en general en temas relacionados con sus derechos, deberes, obligaciones y responsabilidades</t>
  </si>
  <si>
    <t>https://community.secop.gov.co/Public/Tendering/ContractNoticePhases/View?PPI=CO1.PPI.29878962&amp;isFromPublicArea=True&amp;isModal=False</t>
  </si>
  <si>
    <t>SJD-CD-032-2024</t>
  </si>
  <si>
    <t>033-2024</t>
  </si>
  <si>
    <t xml:space="preserve"> CO1.PCCNTR.5938818</t>
  </si>
  <si>
    <t>MARTHA MIREYA SANCHEZ FIGUEROA</t>
  </si>
  <si>
    <t>TUNJA</t>
  </si>
  <si>
    <t>Prestar los servicios profesionales para apoyar la ejecución del Plan anual de Auditorias de la vigencia 2024, en las actividades relacionadas con las auditorías a los procesos estratégicos y misionales, los informes de ley, y seguimientos así como el apoyo en el desarrollo del rol de relacionamiento con entes de control externo.</t>
  </si>
  <si>
    <t>https://community.secop.gov.co/Public/Tendering/ContractNoticePhases/View?PPI=CO1.PPI.29896944&amp;isFromPublicArea=True&amp;isModal=False</t>
  </si>
  <si>
    <t>SJD-CD-033-2024</t>
  </si>
  <si>
    <t>034-2024</t>
  </si>
  <si>
    <t>CO1.PCCNTR.5943407</t>
  </si>
  <si>
    <t>MARTHA ADRIANA CATALINA BALLESTEROS SANCHEZ</t>
  </si>
  <si>
    <t>52 MESES</t>
  </si>
  <si>
    <t>Prestar los servicios profesionales jurídicos a la Secretaría Jurídica Distrital, en el seguimiento, análisis y evaluación de la participación incidente en los proyectos normativos que así lo requieran y, en la producción de documentos de contenido jurídico como actos administrativos y respuestas a derechos de petición</t>
  </si>
  <si>
    <t>DIRECCIÓN DISTRITAL DE DOCTRINA Y ASUNTOS  NORMATIVOS</t>
  </si>
  <si>
    <t>NICOLAS CARDOZO RUIZ</t>
  </si>
  <si>
    <t>SJD-CD-034-2024</t>
  </si>
  <si>
    <t>035-2024</t>
  </si>
  <si>
    <t>CO1.PCCNTR.5944517</t>
  </si>
  <si>
    <t>DAVID FERNANDO RINCON BAUTISTA</t>
  </si>
  <si>
    <t>TOLIMA</t>
  </si>
  <si>
    <t>IBAGUE</t>
  </si>
  <si>
    <t>Prestar servicios profesionales para ejercer representación judicial en procesos designados por el supervisor, en especial, en materia penal en los que se vincule a la alcaldía mayor de Bogotá, o se asuman por poder preferente en esta área del derecho, así como asesorar en el área penal en la política de recuperación de recursos públicos definidos en el decreto 556 de 2021</t>
  </si>
  <si>
    <t>https://community.secop.gov.co/Public/Tendering/ContractNoticePhases/View?PPI=CO1.PPI.29901058&amp;isFromPublicArea=True&amp;isModal=False</t>
  </si>
  <si>
    <t>SJD-CD-035-2024</t>
  </si>
  <si>
    <t>036-2024</t>
  </si>
  <si>
    <t>CO1.PCCNTR.5944190</t>
  </si>
  <si>
    <t>PAOLA ANDREA GOMEZ VELEZ</t>
  </si>
  <si>
    <t>Prestar servicios profesionales en la estructuración, actualización y socialización de políticas en materia de gestión judicial, extrajudicial y prevención del daño antijurídico, así como brindar apoyo en la gestión de los procesos estratégicos a cargo de la Dirección Distrital de Gestión Judicial.</t>
  </si>
  <si>
    <t>https://community.secop.gov.co/Public/Tendering/ContractNoticePhases/View?PPI=CO1.PPI.29906682&amp;isFromPublicArea=True&amp;isModal=False</t>
  </si>
  <si>
    <t>SJD-CD-036-2024</t>
  </si>
  <si>
    <t>037-2024</t>
  </si>
  <si>
    <t>CO1.PCCNTR.5944552</t>
  </si>
  <si>
    <t>FLOR ESPERANZA ESPITIA CUENCA</t>
  </si>
  <si>
    <t>ADMINISTRADORA FINANCIERA</t>
  </si>
  <si>
    <t>Prestar los servicios financieros profesionales con el fin de revisar, analizar, requerir y/o iniciar las actuaciones correspondientes para dar cumplimiento normativo a las entidades sin ánimo de lucro</t>
  </si>
  <si>
    <t>https://community.secop.gov.co/Public/Tendering/ContractNoticePhases/View?PPI=CO1.PPI.29908099&amp;isFromPublicArea=True&amp;isModal=False</t>
  </si>
  <si>
    <t>SJD-CD-038-2024</t>
  </si>
  <si>
    <t>038-2024</t>
  </si>
  <si>
    <t>CO1.PCCNTR.5946038</t>
  </si>
  <si>
    <t>JAIRO MAURICIO TOVAR TAVERA</t>
  </si>
  <si>
    <t>GIRARDOT</t>
  </si>
  <si>
    <t xml:space="preserve"> Prestar los servicios profesionales financieros apoyando a esta Dirección en la elaboración de conceptos y pronunciamientos, así como la verificación del cumplimiento de los deberes, obligaciones y responsabilidades de las entidades sin ánimo de lucro objeto de inspección, vigilancia y control</t>
  </si>
  <si>
    <t>https://community.secop.gov.co/Public/Tendering/ContractNoticePhases/View?PPI=CO1.PPI.29908175&amp;isFromPublicArea=True&amp;isModal=False</t>
  </si>
  <si>
    <t>SJD-CD-037-2024</t>
  </si>
  <si>
    <t>039-2024</t>
  </si>
  <si>
    <t>CO1.PCCNTR.5946345</t>
  </si>
  <si>
    <t>MARIA YULY MONSALVE CASTAÑEDA</t>
  </si>
  <si>
    <t>CIENCIAS DE LA INFORMACION, BIBLIOTECOLOGA,DOCUMENTACION Y ARCHIVISTICA</t>
  </si>
  <si>
    <t>Prestar los servicios profesionales para apoyar la gestión administrativa, organización, distribución y envío de documentos, y reproducción de expedientes, de acuerdo a las directrices, procedimientos e instructivos del proceso de Gestión Documental en la Dirección Distrital de Asuntos Disciplinarios.</t>
  </si>
  <si>
    <t>https://community.secop.gov.co/Public/Tendering/ContractNoticePhases/View?PPI=CO1.PPI.29926595&amp;isFromPublicArea=True&amp;isModal=False</t>
  </si>
  <si>
    <t>SJD-CD-039-2024</t>
  </si>
  <si>
    <t>040-2024</t>
  </si>
  <si>
    <t xml:space="preserve"> CO1.PCCNTR.5949593</t>
  </si>
  <si>
    <t>Fortalecimiento de la capacidad 
tecnológica de la Secretaría Jurídica 
Distrital Bogotá</t>
  </si>
  <si>
    <t>O232020200991199 Otros servicios 
administrativos del gobierno n.c.p.</t>
  </si>
  <si>
    <t>JUAN CAMILO GIRON QUIJANO</t>
  </si>
  <si>
    <t>INGENIERO EN MULTIMEDIA</t>
  </si>
  <si>
    <t xml:space="preserve"> Prestar servicios profesionales para apoyar el desarrollo, soporte, estadísticas e informes analíticos de los sitios web de los aplicativos, página web e intranet institucional de la Secretaría Jurídica Distrital.</t>
  </si>
  <si>
    <t>https://community.secop.gov.co/Public/Tendering/ContractNoticePhases/View?PPI=CO1.PPI.29928730&amp;isFromPublicArea=True&amp;isModal=False</t>
  </si>
  <si>
    <t>SJD-CD-040-2024</t>
  </si>
  <si>
    <t>041-2024</t>
  </si>
  <si>
    <t>CO1.PCCNTR.5950720</t>
  </si>
  <si>
    <t>JOHN JAIRO ENCISO ALARCON</t>
  </si>
  <si>
    <t>INGENIERO DE SISTEMAS</t>
  </si>
  <si>
    <t>Prestar servicios profesionales para apoyar la implementación y divulgación del modelo de seguridad y privacidad de la información (MSPI) en la Secretaría Jurídica Distrital.</t>
  </si>
  <si>
    <t>https://community.secop.gov.co/Public/Tendering/ContractNoticePhases/View?PPI=CO1.PPI.30193598&amp;isFromPublicArea=True&amp;isModal=False</t>
  </si>
  <si>
    <t>SJD-CD-041-2024</t>
  </si>
  <si>
    <t>042-2024</t>
  </si>
  <si>
    <t xml:space="preserve">32 31-Servicios Profesionales </t>
  </si>
  <si>
    <t>CO1.PCCNTR.6014068</t>
  </si>
  <si>
    <t>EDWIN MIRANDA HERNANDEZ</t>
  </si>
  <si>
    <t xml:space="preserve"> Prestar los servicios profesionales como abogado en el seguimiento al cumplimiento de providencias judiciales ejecutoriadas proferidas por los jueces, tribunales y altas cortes, en las que se establezcan obligaciones a cargo de Bogotá, D.C.</t>
  </si>
  <si>
    <t>SJD-CM-001-2024</t>
  </si>
  <si>
    <t>043-2024</t>
  </si>
  <si>
    <t>16 16. Contrato de Consultoría</t>
  </si>
  <si>
    <t xml:space="preserve">29 29-Consultoría (Otros) </t>
  </si>
  <si>
    <t>3 Concurso de méritos</t>
  </si>
  <si>
    <t>SI</t>
  </si>
  <si>
    <t>https://community.secop.gov.co/Public/Tendering/ContractNoticePhases/View?PPI=CO1.PPI.30344620&amp;isFromPublicArea=True&amp;isModal=False</t>
  </si>
  <si>
    <t>SJD-CD-042-2024</t>
  </si>
  <si>
    <t>044-2024</t>
  </si>
  <si>
    <t>CO1.PCCNTR.6056440</t>
  </si>
  <si>
    <t xml:space="preserve">WILSON NIÑO ROMERO
</t>
  </si>
  <si>
    <t>CHIQUINQUIRA</t>
  </si>
  <si>
    <t>12 A 24 MESES</t>
  </si>
  <si>
    <t>https://community.secop.gov.co/Public/Tendering/ContractNoticePhases/View?PPI=CO1.PPI.30472111&amp;isFromPublicArea=True&amp;isModal=False</t>
  </si>
  <si>
    <t>SJD-CD-043-2024</t>
  </si>
  <si>
    <t>045-2024</t>
  </si>
  <si>
    <t xml:space="preserve">132 132-Arrendamiento de bienes inmuebles </t>
  </si>
  <si>
    <t xml:space="preserve"> CO1.PCCNTR.6080872</t>
  </si>
  <si>
    <t xml:space="preserve">O21202020070272112
</t>
  </si>
  <si>
    <t>Servicios de alquiler o
arrendamiento con o sin opción de
compra, relativos a bienes
inmuebles no residenciales
(diferentes a vivienda), propios o
arrendados</t>
  </si>
  <si>
    <t>AGOPLA SAS EN REORGANIZACION</t>
  </si>
  <si>
    <t>Contratar el arrendamiento de un espacio para la gestión administrativa de la Secretaría
Jurídica Distrital.</t>
  </si>
  <si>
    <t>SJD-CD-044-2024</t>
  </si>
  <si>
    <t>046-2024</t>
  </si>
  <si>
    <t>SJD-CD-045-2024</t>
  </si>
  <si>
    <t>047-2024</t>
  </si>
  <si>
    <t>RADICADO</t>
  </si>
  <si>
    <t>FECHA</t>
  </si>
  <si>
    <t>SOLICITUD</t>
  </si>
  <si>
    <t>CONTRATO</t>
  </si>
  <si>
    <t>3-2024-764</t>
  </si>
  <si>
    <t>SUSPENSIÓN</t>
  </si>
  <si>
    <t>177-2023</t>
  </si>
  <si>
    <t>3-2024-325</t>
  </si>
  <si>
    <t>ADICION</t>
  </si>
  <si>
    <t>135-2023</t>
  </si>
  <si>
    <t>3-2024-1201</t>
  </si>
  <si>
    <t>TERMINACION ANTICIPADA</t>
  </si>
  <si>
    <t>LIQUIDACION</t>
  </si>
  <si>
    <t>142-2023</t>
  </si>
  <si>
    <t>3-2024-1665</t>
  </si>
  <si>
    <t>ADICION/PRORROGA</t>
  </si>
  <si>
    <t>146/2023</t>
  </si>
  <si>
    <t>3-2024-1692</t>
  </si>
  <si>
    <t>ACTIVACION DE CONTRATO</t>
  </si>
  <si>
    <t>152-2023</t>
  </si>
  <si>
    <t xml:space="preserve"> 3-2024-1239</t>
  </si>
  <si>
    <t>165-2023</t>
  </si>
  <si>
    <t>1 1. Convenio</t>
  </si>
  <si>
    <t>10 10-Contrato de Obra</t>
  </si>
  <si>
    <t>1 Licitación pública</t>
  </si>
  <si>
    <t>2 2. Contrato (No utilizar en contratos nuevos)</t>
  </si>
  <si>
    <t xml:space="preserve">21 21-Consultoría (Interventoría) </t>
  </si>
  <si>
    <t xml:space="preserve">DESPACHO </t>
  </si>
  <si>
    <t>3 3. Orden (No utilizar en contratos nuevos)</t>
  </si>
  <si>
    <t xml:space="preserve">22 22-Consultoría (Gerencia de Obra) </t>
  </si>
  <si>
    <t>3 3. Años</t>
  </si>
  <si>
    <t xml:space="preserve">3 3. Servicio de la deuda </t>
  </si>
  <si>
    <t>3 Jurídica Extranjera</t>
  </si>
  <si>
    <t>5 EPS (2)</t>
  </si>
  <si>
    <t xml:space="preserve">ANULADO </t>
  </si>
  <si>
    <t>4 4. Contrato de Concesión</t>
  </si>
  <si>
    <t xml:space="preserve">23 23-Consultoría (Gerencia de Proyecto) </t>
  </si>
  <si>
    <t>4 Mínima cuantía</t>
  </si>
  <si>
    <t>4 4. Indeterminado</t>
  </si>
  <si>
    <t>4 4. Otro</t>
  </si>
  <si>
    <t>ANULADO</t>
  </si>
  <si>
    <t>6 ESP (3)</t>
  </si>
  <si>
    <t>5 5. Encargos Fiduciarios</t>
  </si>
  <si>
    <t xml:space="preserve">24 24-Consultoría (Estudios y Diseños Tecnicos) </t>
  </si>
  <si>
    <t>7 Departamentos y Municipios (3)</t>
  </si>
  <si>
    <t>6 6. Fiducia Pública</t>
  </si>
  <si>
    <t xml:space="preserve">25 25-Consultoría (Estudios de Prefactibilidad y Factibilidad) </t>
  </si>
  <si>
    <t>6 Contratación directa por Urgencia Manifiesta</t>
  </si>
  <si>
    <t>8 ESE Hospitales (3)</t>
  </si>
  <si>
    <t xml:space="preserve">26 26-Consultoría (Asesoría Técnica) </t>
  </si>
  <si>
    <t>7 Convocatoria pública</t>
  </si>
  <si>
    <t>9 Públicos (3)</t>
  </si>
  <si>
    <t>8 8. Compraventa</t>
  </si>
  <si>
    <t>8 Otra Regimen Especial</t>
  </si>
  <si>
    <t>10 Bomberos (3)</t>
  </si>
  <si>
    <t>10 9. Atípicos</t>
  </si>
  <si>
    <t>30 30-Servicios de Mantenimiento y/o Reparación</t>
  </si>
  <si>
    <t>9 Invitación Directa</t>
  </si>
  <si>
    <t>11 Contralorías (3)</t>
  </si>
  <si>
    <t>11 10. Típicos</t>
  </si>
  <si>
    <t>10 Invitación Pública</t>
  </si>
  <si>
    <t>12 Cajas de Compensación (4)</t>
  </si>
  <si>
    <t>12 12. Contratos Derivados de la Autonomía de la Voluntad</t>
  </si>
  <si>
    <t xml:space="preserve">32 32-Servicios Artísticos </t>
  </si>
  <si>
    <t>11 Invitación Cerrada</t>
  </si>
  <si>
    <t>13 Fundaciones (4)</t>
  </si>
  <si>
    <t xml:space="preserve">SUBSECRETARÍA </t>
  </si>
  <si>
    <t>14 14. Contratos con Valor Cero (Indeterminado)</t>
  </si>
  <si>
    <t xml:space="preserve">33 33-Servicios Apoyo a la Gestion de la Entidad (servicios administrativos) </t>
  </si>
  <si>
    <t>14 Universidades (4)</t>
  </si>
  <si>
    <t>15 15. Contrato de Obra</t>
  </si>
  <si>
    <t xml:space="preserve">34 34-Servicios Asistenciales de Salud </t>
  </si>
  <si>
    <t>15 Religiosas (4)</t>
  </si>
  <si>
    <t xml:space="preserve">35 35-Servicios de Comunicaciones </t>
  </si>
  <si>
    <t>16 Institutos (4)</t>
  </si>
  <si>
    <t xml:space="preserve">36 36-Servicios de Edición </t>
  </si>
  <si>
    <t>17 Sindicatos (4)</t>
  </si>
  <si>
    <t xml:space="preserve">37 37-Servicios de Impresión </t>
  </si>
  <si>
    <t>18 Corporaciones (4)</t>
  </si>
  <si>
    <t xml:space="preserve">38 38-Servicios de Publicación </t>
  </si>
  <si>
    <t>19 Clubes (4)</t>
  </si>
  <si>
    <t xml:space="preserve">39 39-Servicios de Capacitación </t>
  </si>
  <si>
    <t>20 Cooperativas (4)</t>
  </si>
  <si>
    <t xml:space="preserve">40 40-Servicios de Outsourcing </t>
  </si>
  <si>
    <t>21 Asociaciones (4)</t>
  </si>
  <si>
    <t>41 41-Desarrollo de Proyectos Culturales</t>
  </si>
  <si>
    <t>22 Federaciones (4)</t>
  </si>
  <si>
    <t xml:space="preserve">42 42-Suministro de Bienes en general </t>
  </si>
  <si>
    <t>23 Juntas de Acción (4)</t>
  </si>
  <si>
    <t xml:space="preserve">43 43-Suministro de Servicio de Vigilancia </t>
  </si>
  <si>
    <t>24 Colegios/Instituciones Educativas (4)</t>
  </si>
  <si>
    <t xml:space="preserve">44 44-Suministro de Servicio de Aseo </t>
  </si>
  <si>
    <t>25 Cabildos (4)</t>
  </si>
  <si>
    <t xml:space="preserve">45 45-Sumunistro de Alimentos </t>
  </si>
  <si>
    <t xml:space="preserve">46 46-Sumunistro de Medicamentos </t>
  </si>
  <si>
    <t xml:space="preserve">48 48-Otros Suministros </t>
  </si>
  <si>
    <t xml:space="preserve">49 49-Otros Servicios </t>
  </si>
  <si>
    <t>50 50-Servicios de Transporte</t>
  </si>
  <si>
    <t xml:space="preserve">51 51-Concesión (Administración de Bienes) </t>
  </si>
  <si>
    <t xml:space="preserve">52 52-Concesión (Servicios Públicos Domiciliarios) </t>
  </si>
  <si>
    <t xml:space="preserve">54 54-Concesión (Servicios de Salud) </t>
  </si>
  <si>
    <t xml:space="preserve">55 55-Concesión (Obra Pública) </t>
  </si>
  <si>
    <t xml:space="preserve">59 59-Concesión (Otros) </t>
  </si>
  <si>
    <t xml:space="preserve">61 61-Contrato de Fiducia o Encargo Fiduciario </t>
  </si>
  <si>
    <t xml:space="preserve">62 62-Contrato de Administración Profesional de Acciones </t>
  </si>
  <si>
    <t xml:space="preserve">63 63-Leasing </t>
  </si>
  <si>
    <t>65 65-Depósitos</t>
  </si>
  <si>
    <t xml:space="preserve">69 69-Otro tipo de contrato financiero </t>
  </si>
  <si>
    <t xml:space="preserve">71 71-Corretaje o intermediación de seguros </t>
  </si>
  <si>
    <t xml:space="preserve">72 72-Contrato de Seguros </t>
  </si>
  <si>
    <t xml:space="preserve">79 79-Otro tipo de contrato de seguros </t>
  </si>
  <si>
    <t xml:space="preserve">81 81-Administración y Custodia de Bonos del Programa </t>
  </si>
  <si>
    <t xml:space="preserve">84 84-Administración y Custodia de Valores </t>
  </si>
  <si>
    <t xml:space="preserve">86 86-Representación de tenedores de bonos </t>
  </si>
  <si>
    <t xml:space="preserve">99 99-Otros contratos de títulos valores </t>
  </si>
  <si>
    <t xml:space="preserve">119 119-Otros contratos de asociación </t>
  </si>
  <si>
    <t xml:space="preserve">122 122-Compraventa (Bienes Inmuebles) </t>
  </si>
  <si>
    <t xml:space="preserve">131 131-Arrendamiento de bienes muebles </t>
  </si>
  <si>
    <t xml:space="preserve">133 133-Administración y enajenación de inmuebles </t>
  </si>
  <si>
    <t xml:space="preserve">161 161-Derechos de Autor o propiedad intelectual </t>
  </si>
  <si>
    <t xml:space="preserve">162 162-Derechos de propiedad industrial </t>
  </si>
  <si>
    <t xml:space="preserve">164 164-Transferencia de Tecnología </t>
  </si>
  <si>
    <t xml:space="preserve">169 169-Otro tipo de contrato de derechos de propiedad </t>
  </si>
  <si>
    <t xml:space="preserve">201 201-Convenio de Cooperación y Asistencia Técnica </t>
  </si>
  <si>
    <t xml:space="preserve">209 209-Otros contratos con organismos multilaterales </t>
  </si>
  <si>
    <t xml:space="preserve">211 211-Convenio Interadministrativo </t>
  </si>
  <si>
    <t xml:space="preserve">212 212-Convenio Interadministrativo de Cofinanciación </t>
  </si>
  <si>
    <t xml:space="preserve">213 213-Convenio Administrativo </t>
  </si>
  <si>
    <t xml:space="preserve">219 219-Otros tipo de convenios </t>
  </si>
  <si>
    <t>901 901-Permuta de bienes muebles</t>
  </si>
  <si>
    <t xml:space="preserve">903 903-Mandato </t>
  </si>
  <si>
    <t xml:space="preserve">904 904-Comodato </t>
  </si>
  <si>
    <t xml:space="preserve">906 906-Donación </t>
  </si>
  <si>
    <t xml:space="preserve">907 907-Cesión </t>
  </si>
  <si>
    <t xml:space="preserve">908 908-Aprovechamiento Economico (Deportes) </t>
  </si>
  <si>
    <t xml:space="preserve">909 909-Suscripciones, afiliaciones </t>
  </si>
  <si>
    <t>910 910-Contrato de adm/on. mantenim. y aprovech. económico del espacio público</t>
  </si>
  <si>
    <t>911 911-Contrato Interadministrativo</t>
  </si>
  <si>
    <t>912 912-Administracion de Recursos del Regimen Subsidiado</t>
  </si>
  <si>
    <t xml:space="preserve">999 999-Otro tipo de naturaleza de contratos </t>
  </si>
  <si>
    <t>Prestar servicios profesionales para apoyar las actividades de análisis, desarrollo y soporte técnico del
aplicativo PERNO para su adecuado funcionamiento.</t>
  </si>
  <si>
    <t>SJD-CD-046-2024</t>
  </si>
  <si>
    <t>048-2024</t>
  </si>
  <si>
    <t>SJD-CD-047-2024</t>
  </si>
  <si>
    <t>049-2024</t>
  </si>
  <si>
    <t>SJD-CD-048-2024</t>
  </si>
  <si>
    <t>050-2024</t>
  </si>
  <si>
    <t>051-2024</t>
  </si>
  <si>
    <t>https://community.secop.gov.co/Public/Tendering/ContractNoticePhases/View?PPI=CO1.PPI.30559300&amp;isFromPublicArea=True&amp;isModal=False</t>
  </si>
  <si>
    <t>CO1.PCCNTR.6096268</t>
  </si>
  <si>
    <t>LUIS ALEXANDER JIMENEZ ALVARADO</t>
  </si>
  <si>
    <t>SAN JUANITO</t>
  </si>
  <si>
    <t>Prestar servicios profesionales para apoyar la administración y optimización de las bases de datos de los sistemas de información de la Secretaría Jurídica Distrital y del servidor de aplicaciones de Weblogic</t>
  </si>
  <si>
    <t>SJD-CD-049-2024*</t>
  </si>
  <si>
    <t>https://community.secop.gov.co/Public/Tendering/ContractNoticePhases/View?PPI=CO1.PPI.30656115&amp;isFromPublicArea=True&amp;isModal=False</t>
  </si>
  <si>
    <t>CO1.PCCNTR.6115595</t>
  </si>
  <si>
    <t>TOGUI</t>
  </si>
  <si>
    <t>10 MESES</t>
  </si>
  <si>
    <t>Prestar los servicios jurídicos con el diligenciamiento y seguimiento a las bases de datos y sistemas de información dispuestos por la Dirección, igualmente, con la revisión de las solicitudes de certificados y proyección de respuestas.</t>
  </si>
  <si>
    <t>VILMA LORENA CAMACHO SANCHEZ</t>
  </si>
  <si>
    <t>SJD-CD-050-2024</t>
  </si>
  <si>
    <t>052-2024</t>
  </si>
  <si>
    <t>154-2021</t>
  </si>
  <si>
    <t>3-2024-2358</t>
  </si>
  <si>
    <t>SJD-CD-051-2024</t>
  </si>
  <si>
    <t>053-2024</t>
  </si>
  <si>
    <t>ANDRES FELIPE DE LOS RIOS SALAZAR</t>
  </si>
  <si>
    <t>CO1.PCCNTR.6121677</t>
  </si>
  <si>
    <t>BOGOTA</t>
  </si>
  <si>
    <t>Prestar servicios profesionales en materia jurídica para apoyar en el desarrollo,
proyección e implementación de lineamientos en materia disciplinaria, en el marco de
las funciones de la Dirección Distrital de Asuntos Disciplinarios de la Secretaría Jurídica
Distrital.</t>
  </si>
  <si>
    <t>DEYSI YANIRA MORENO GUTIERREZ</t>
  </si>
  <si>
    <t>SJD-CD-052-2024</t>
  </si>
  <si>
    <t>054-2024</t>
  </si>
  <si>
    <t>SJD-CD-053-2024</t>
  </si>
  <si>
    <t>055-2024</t>
  </si>
  <si>
    <t>https://community.secop.gov.co/Public/Tendering/ContractNoticePhases/View?PPI=CO1.PPI.30690601&amp;isFromPublicArea=True&amp;isModal=False</t>
  </si>
  <si>
    <t>CO1.PCCNTR.6124409</t>
  </si>
  <si>
    <t>Prestar servicios profesionales dentro de los procesos de Gestión del Talento Humano y Gestión Administrativa de la Dirección de Gestión Corporativa.</t>
  </si>
  <si>
    <t>KARINA LISETH SUAREZ SALCEDO</t>
  </si>
  <si>
    <t>SOGAMOSO</t>
  </si>
  <si>
    <t>3-2024-2420</t>
  </si>
  <si>
    <t>146-2024</t>
  </si>
  <si>
    <t>PRORROGA</t>
  </si>
  <si>
    <t>3-2024-2385</t>
  </si>
  <si>
    <t>https://community.secop.gov.co/Public/Tendering/ContractNoticePhases/View?PPI=CO1.PPI.30658487&amp;isFromPublicArea=True&amp;isModal=False</t>
  </si>
  <si>
    <t>CO1.PCCNTR.6124383</t>
  </si>
  <si>
    <t>ANDRES FELIPE FORERO OVIEDO</t>
  </si>
  <si>
    <t>ADMINISTRADOR DE EMPRESAS</t>
  </si>
  <si>
    <t>Prestar los servicios financieros para velar por el cumplimiento de las funciones de la Dirección de Inspección, Vigilancia y Control frente a las entidades sin ánimo de lucro.</t>
  </si>
  <si>
    <t>EMPRESA DE TELECOMUNICACIONES DE BOGOTA SA ESP - ETB SA E.S.P</t>
  </si>
  <si>
    <t>SJD-CD-054-2024</t>
  </si>
  <si>
    <t>056-2024</t>
  </si>
  <si>
    <t>057-2024</t>
  </si>
  <si>
    <t>3-2024-2440</t>
  </si>
  <si>
    <t>177-2021</t>
  </si>
  <si>
    <t>https://community.secop.gov.co/Public/Tendering/ContractNoticePhases/View?PPI=CO1.PPI.30708643&amp;isFromPublicArea=True&amp;isModal=False</t>
  </si>
  <si>
    <t>CO1.PCCNTR.6129315</t>
  </si>
  <si>
    <t>Prestar los servicios profesionales como apoyo a la Dirección en materia contable y
financiera para el fortalecimiento de las gestiones administrativas y funcionales de la
dependencia.</t>
  </si>
  <si>
    <t>DAYANA CAROLINA HERAZO MIRANDA</t>
  </si>
  <si>
    <t>CARTAGENA</t>
  </si>
  <si>
    <t>BOLIVAR</t>
  </si>
  <si>
    <t xml:space="preserve">Prestar los servicios profesionales a la Dirección Distrital de Doctrina y Asuntos Normativos, para
apoyar la revisión de legalidad de actos administrativos, elaborar conceptos jurídicos y
pronunciamientos a proyectos de ley o acuerdo, y demás asuntos jurídicos asociados al proceso de
gestión normativa y conceptual.
</t>
  </si>
  <si>
    <t>CO1.PCCNTR.6117107</t>
  </si>
  <si>
    <t>https://community.secop.gov.co/Public/Tendering/ContractNoticePhases/View?PPI=CO1.PPI.30649603&amp;isFromPublicArea=True&amp;isModal=False</t>
  </si>
  <si>
    <t>JUAN JOSE GOMEZ URUEÑA</t>
  </si>
  <si>
    <t>VALLE DEL CAUCA</t>
  </si>
  <si>
    <t>BUENAVENTURA</t>
  </si>
  <si>
    <t>SJD-CD-056-2024</t>
  </si>
  <si>
    <t>058-2024</t>
  </si>
  <si>
    <t>https://community.secop.gov.co/Public/Tendering/ContractNoticePhases/View?PPI=CO1.PPI.30664511&amp;isFromPublicArea=True&amp;isModal=False</t>
  </si>
  <si>
    <t>CO1.PCCNTR.6118096</t>
  </si>
  <si>
    <t>DARLENY SMITH PEREZ PATIÑO</t>
  </si>
  <si>
    <t>15 MESES</t>
  </si>
  <si>
    <t>ADMINISTRADORA DE EMPRESAS</t>
  </si>
  <si>
    <t>Prestar los servicios profesionales para respaldar la formulación, implementación y
monitoreo de políticas públicas en las que la Entidad participa, además de contribuir a
la estrategia de rendición de cuentas y acciones en pro de la integridad, así como el
seguimiento a los planes de mejoramiento institucionales.</t>
  </si>
  <si>
    <t xml:space="preserve">https://community.secop.gov.co/Public/Tendering/ContractNoticePhases/View?PPI=CO1.PPI.30544400&amp;isFromPublicArea=True&amp;isModal=False
</t>
  </si>
  <si>
    <t>CO1.PCCNTR.6110899</t>
  </si>
  <si>
    <t>Prestar los servicios profesionales de apoyo jurídico a la Dirección Distrital de Inspección, Vigilancia y Control, para el análisis de la información, proyección de respuestas y requerimientos relacionados con las solicitudes de las entidades sin ánimo de lucro.</t>
  </si>
  <si>
    <t>ANDRES FELIPE ALVAREZ JOYA</t>
  </si>
  <si>
    <t>https://community.secop.gov.co/Public/Tendering/ContractNoticePhases/View?PPI=CO1.PPI.30701707&amp;isFromPublicArea=True&amp;isModal=False</t>
  </si>
  <si>
    <t>Prestar servicios de apoyo operativo y administrativo dentro de los procesos a cargo de la Dirección de Gestión Corporativa.</t>
  </si>
  <si>
    <t>YENNY CRISTINA SERNA MEDINA</t>
  </si>
  <si>
    <t>RISARALDA</t>
  </si>
  <si>
    <t>MISTRATO</t>
  </si>
  <si>
    <t xml:space="preserve"> CO1.PCCNTR.6126951</t>
  </si>
  <si>
    <t>https://community.secop.gov.co/Public/Tendering/ContractNoticePhases/View?PPI=CO1.PPI.30677672&amp;isFromPublicArea=True&amp;isModal=False</t>
  </si>
  <si>
    <t>https://community.secop.gov.co/Public/Tendering/ContractNoticePhases/View?PPI=CO1.PPI.30740768&amp;isFromPublicArea=True&amp;isModal=False</t>
  </si>
  <si>
    <t>CO1.PCCNTR.6136227</t>
  </si>
  <si>
    <t>O21202020080484222</t>
  </si>
  <si>
    <t>Servicios de acceso a Internet de
banda ancha</t>
  </si>
  <si>
    <t>Prestar el servicio de acceso internet de banda ancha para la Secretaría Jurídica Distrital</t>
  </si>
  <si>
    <t>SJD-CD-057-2024</t>
  </si>
  <si>
    <t>SJD-CD-058-2024</t>
  </si>
  <si>
    <t>059-2024</t>
  </si>
  <si>
    <t>SJD-CD-059-2024</t>
  </si>
  <si>
    <t>060-2024</t>
  </si>
  <si>
    <t>SJD-CD-060-2024</t>
  </si>
  <si>
    <t>061-2024</t>
  </si>
  <si>
    <t>SJD-CD-061-2024</t>
  </si>
  <si>
    <t>062-2024</t>
  </si>
  <si>
    <t xml:space="preserve">https://community.secop.gov.co/Public/Tendering/ContractNoticePhases/View?PPI=CO1.PPI.30796984&amp;isFromPublicArea=True&amp;isModal=False
</t>
  </si>
  <si>
    <t xml:space="preserve">https://community.secop.gov.co/Public/Tendering/ContractNoticePhases/View?PPI=CO1.PPI.30840038&amp;isFromPublicArea=True&amp;isModal=False
</t>
  </si>
  <si>
    <t xml:space="preserve"> CO1.PCCNTR.6158873</t>
  </si>
  <si>
    <t>JUAN DAVID DUQUE BOTERO</t>
  </si>
  <si>
    <t>96 MESES</t>
  </si>
  <si>
    <t>Prestar los servicios profesionales para la realización de un documento de análisis jurídico y su posterior socialización con el cuerpo de abogados del distrito capital</t>
  </si>
  <si>
    <t>CO1.PCCNTR.6152158</t>
  </si>
  <si>
    <t>DIEGO DAVID BARRAGAN FERRO</t>
  </si>
  <si>
    <t>25 - 36 MESES</t>
  </si>
  <si>
    <t>Prestar los servicios profesionales para desarrollar actividades relacionadas para la publicación de la Revista Doctrina Distrital</t>
  </si>
  <si>
    <t>https://community.secop.gov.co/Public/Tendering/ContractNoticePhases/View?PPI=CO1.PPI.30850493&amp;isFromPublicArea=True&amp;isModal=False</t>
  </si>
  <si>
    <t>CO1.PCCNTR.6161016</t>
  </si>
  <si>
    <t>MEDELLÍN &amp; DURÁN
ABOGADOS</t>
  </si>
  <si>
    <t>6 AÑOS</t>
  </si>
  <si>
    <t xml:space="preserve"> Prestar los servicios profesionales jurídicos especializados en asesoría y conceptualización de temas de alto impacto, en asuntos relativos a mecanismos alternativos de solución de conflictos, así como el acompañamiento en estrategias jurídicas en materia de defensa judicial de competencia de la Secretaría Jurídica Distrital</t>
  </si>
  <si>
    <t>HENRY ALBERTO GONZALEZ MOLINA</t>
  </si>
  <si>
    <t>https://community.secop.gov.co/Public/Tendering/ContractNoticePhases/View?PPI=CO1.PPI.30212556&amp;isFromPublicArea=True&amp;isModal=False</t>
  </si>
  <si>
    <t>https://community.secop.gov.co/Public/Tendering/ContractNoticePhases/View?PPI=CO1.PPI.30783344&amp;isFromPublicArea=True&amp;isModal=False</t>
  </si>
  <si>
    <t>https://community.secop.gov.co/Public/Tendering/ContractNoticePhases/View?PPI=CO1.PPI.30802469&amp;isFromPublicArea=True&amp;isModal=False</t>
  </si>
  <si>
    <t>https://community.secop.gov.co/Public/Tendering/ContractNoticePhases/View?PPI=CO1.PPI.30844406&amp;isFromPublicArea=True&amp;isModal=False</t>
  </si>
  <si>
    <t>https://community.secop.gov.co/Public/Tendering/ContractNoticePhases/View?PPI=CO1.PPI.30869378&amp;isFromPublicArea=True&amp;isModal=False</t>
  </si>
  <si>
    <t>https://community.secop.gov.co/Public/Tendering/ContractNoticePhases/View?PPI=CO1.PPI.30947215&amp;isFromPublicArea=True&amp;isModal=False</t>
  </si>
  <si>
    <t>https://community.secop.gov.co/Public/Tendering/ContractNoticePhases/View?PPI=CO1.PPI.30999426&amp;isFromPublicArea=True&amp;isModal=False</t>
  </si>
  <si>
    <t>https://community.secop.gov.co/Public/Tendering/ContractNoticePhases/View?PPI=CO1.PPI.31042847&amp;isFromPublicArea=True&amp;isModal=False</t>
  </si>
  <si>
    <t>https://community.secop.gov.co/Public/Tendering/ContractNoticePhases/View?PPI=CO1.PPI.31076507&amp;isFromPublicArea=True&amp;isModal=False</t>
  </si>
  <si>
    <t>https://community.secop.gov.co/Public/Tendering/ContractNoticePhases/View?PPI=CO1.PPI.31053341&amp;isFromPublicArea=True&amp;isModal=False</t>
  </si>
  <si>
    <t>https://community.secop.gov.co/Public/Tendering/ContractNoticePhases/View?PPI=CO1.PPI.31055785&amp;isFromPublicArea=True&amp;isModal=False</t>
  </si>
  <si>
    <t>https://community.secop.gov.co/Public/Tendering/ContractNoticePhases/View?PPI=CO1.PPI.31095589&amp;isFromPublicArea=True&amp;isModal=False</t>
  </si>
  <si>
    <t>https://community.secop.gov.co/Public/Tendering/ContractNoticePhases/View?PPI=CO1.PPI.31151817&amp;isFromPublicArea=True&amp;isModal=False</t>
  </si>
  <si>
    <t>https://community.secop.gov.co/Public/Tendering/ContractNoticePhases/View?PPI=CO1.PPI.31145470&amp;isFromPublicArea=True&amp;isModal=False</t>
  </si>
  <si>
    <t xml:space="preserve">https://community.secop.gov.co/Public/Tendering/ContractNoticePhases/View?PPI=CO1.PPI.31181161&amp;isFromPublicArea=True&amp;isModal=False
</t>
  </si>
  <si>
    <t>https://community.secop.gov.co/Public/Tendering/ContractNoticePhases/View?PPI=CO1.PPI.31457171&amp;isFromPublicArea=True&amp;isModal=False</t>
  </si>
  <si>
    <t>SJD-CD-062-2024</t>
  </si>
  <si>
    <t>063-2024</t>
  </si>
  <si>
    <t>SJD-CD-063-2024</t>
  </si>
  <si>
    <t>064-2024</t>
  </si>
  <si>
    <t>SJD-CD-064-2024</t>
  </si>
  <si>
    <t>065-2024</t>
  </si>
  <si>
    <t>SJD-CD-065-2024</t>
  </si>
  <si>
    <t>066-2024</t>
  </si>
  <si>
    <t>SJD-CD-066-2024</t>
  </si>
  <si>
    <t>067-2024</t>
  </si>
  <si>
    <t>SJD-CD-067-2024</t>
  </si>
  <si>
    <t>068-2024</t>
  </si>
  <si>
    <t>SJD-CD-068-2024</t>
  </si>
  <si>
    <t>069-2024</t>
  </si>
  <si>
    <t>SJD-CD-069-2024</t>
  </si>
  <si>
    <t>070-2024</t>
  </si>
  <si>
    <t>SJD-CD-070-2024</t>
  </si>
  <si>
    <t>071-2024</t>
  </si>
  <si>
    <t>SJD-CD-071-2024</t>
  </si>
  <si>
    <t>072-2024</t>
  </si>
  <si>
    <t>SJD-MC-001-2024</t>
  </si>
  <si>
    <t>073-2024</t>
  </si>
  <si>
    <t>SJD-CD-072-2024</t>
  </si>
  <si>
    <t>074-2024</t>
  </si>
  <si>
    <t>SJD-SAMC-001-2024</t>
  </si>
  <si>
    <t>SDJ-CD-073-2024</t>
  </si>
  <si>
    <t>075-2024</t>
  </si>
  <si>
    <t>SJD-MC-002-2024</t>
  </si>
  <si>
    <t>SDJ-CD-074-2024</t>
  </si>
  <si>
    <t>076-2024</t>
  </si>
  <si>
    <t>CO1.PCCNTR.6181146</t>
  </si>
  <si>
    <t>CO1.PCCNTR.6168334</t>
  </si>
  <si>
    <t>CO1.PCCNTR.6164556</t>
  </si>
  <si>
    <t xml:space="preserve"> CO1.PCCNTR.6168997</t>
  </si>
  <si>
    <t>CO1.PCCNTR.6163267</t>
  </si>
  <si>
    <t>CO1.PCCNTR.6177374</t>
  </si>
  <si>
    <t>CO1.PCCNTR.6186199</t>
  </si>
  <si>
    <t xml:space="preserve"> CO1.PCCNTR.6194327</t>
  </si>
  <si>
    <t>CO1.PCCNTR.6200685</t>
  </si>
  <si>
    <t>CO1.PCCNTR.6198109</t>
  </si>
  <si>
    <t>CO1.PCCNTR.6198951</t>
  </si>
  <si>
    <t>CO1.PCCNTR.6205828</t>
  </si>
  <si>
    <t>CO1.PCCNTR.6214141</t>
  </si>
  <si>
    <t>CO1.PCCNTR.6212621</t>
  </si>
  <si>
    <t>CO1.PCCNTR.6270810</t>
  </si>
  <si>
    <t>N/A</t>
  </si>
  <si>
    <t xml:space="preserve">O23011605560000007621
</t>
  </si>
  <si>
    <t>O21202020090393121//O21202020090393199//O21202020090696990</t>
  </si>
  <si>
    <t>Servicios médicos generales//Otros servicios sanitarios n.c.p.//Otros servicios de diversión y
entretenimiento n.c.p.</t>
  </si>
  <si>
    <t>O21202020080383121</t>
  </si>
  <si>
    <t>Servicios de relaciones públicas</t>
  </si>
  <si>
    <t>O2120201003033331101</t>
  </si>
  <si>
    <t>Gasolina motor corriente</t>
  </si>
  <si>
    <t>O21202020060868021</t>
  </si>
  <si>
    <t>Servicios locales de mensajería
nacional</t>
  </si>
  <si>
    <t xml:space="preserve">16.037.396
</t>
  </si>
  <si>
    <t>JARGU S A CORREDORES DE SEGUROS</t>
  </si>
  <si>
    <t>HECTOR ALEXANDER MARTINEZ SILVA</t>
  </si>
  <si>
    <t>FERNANDO BERNAL ROCHA</t>
  </si>
  <si>
    <t>YEISON MORENO GOMEZ</t>
  </si>
  <si>
    <t>JORGE ENRIQUE BUSTOS JIMENEZ</t>
  </si>
  <si>
    <t>MIGUEL ERNESTO CAICEDO NAVAS</t>
  </si>
  <si>
    <t>MARTHA CECILIA ESPEJO GOMEZ</t>
  </si>
  <si>
    <t>CARLOS ALBERTO GUZMAN SORIANO</t>
  </si>
  <si>
    <t>DANIELA GOMEZ ORTIZ</t>
  </si>
  <si>
    <t>WILSON CAPERA RODRIGUEZ</t>
  </si>
  <si>
    <t>CONSULTORÍA JURÍDICA DE COLOMBIA S.A.S.</t>
  </si>
  <si>
    <t>LEIDY CAROLINA MORENO HURTADO</t>
  </si>
  <si>
    <t>CAJA DE COMPENSACION FAMILIAR COMPENSAR</t>
  </si>
  <si>
    <t>GUSTAVO PINILLA RODRIGUEZ</t>
  </si>
  <si>
    <t>COMBUSTIBLE</t>
  </si>
  <si>
    <t xml:space="preserve"> Hernando Vanstrahlen</t>
  </si>
  <si>
    <t>OPERADOR LOGISTICO</t>
  </si>
  <si>
    <t>SERVICIOS POSTALES NACIONALES S.A.S</t>
  </si>
  <si>
    <t>DOTACION</t>
  </si>
  <si>
    <t>luz Mila Arciniegas</t>
  </si>
  <si>
    <t>Contratar la intermediación y asesoría en la formulación y manejo de los programas de seguros para la Secretaría Jurídica Distrital</t>
  </si>
  <si>
    <t>HERNANDO ANDRES DE LA ROSA CHAMORRO</t>
  </si>
  <si>
    <t xml:space="preserve"> Prestar servicios profesionales para apoyar las actividades de análisis, desarrollo y soporte técnico del aplicativo SIGA para su adecuado funcionamiento</t>
  </si>
  <si>
    <t>CAJICA</t>
  </si>
  <si>
    <t>Prestar servicios profesionales para apoyar las actividades de análisis, desarrollo y soporte técnico de los aplicativos LIMAY, SAE, SAI Y GESTIÓN DE TERCEROS para su adecuado funcionamiento</t>
  </si>
  <si>
    <t>INGENIERO ELECTRONICO</t>
  </si>
  <si>
    <t>Prestar servicios profesionales para apoyar la administración de la red de datos y/o seguridad perimetral de la entidad y Directorio</t>
  </si>
  <si>
    <t>MADRID</t>
  </si>
  <si>
    <t>Prestar los servicios profesionales para apoyar en las actividades de análisis de datos financieros y contables, generación de reportes y tratamiento de la información, relacionada con el contingente judicial, éxito procesal, módulos contables y de pago de sentencias del Sistema Único De Información De Procesos Judiciales</t>
  </si>
  <si>
    <t>NARIÑO</t>
  </si>
  <si>
    <t>PASTO</t>
  </si>
  <si>
    <t>53 MESES</t>
  </si>
  <si>
    <t>Prestar servicios profesionales especializados como abogado(a) a la Secretaría Jurídica Distrital para apoyar a la Dirección Distrital de Doctrina y Asuntos Normativos en la elaboración y/o revisión de documentos jurídicos relacionados con planeación urbana, hábitat y ordenamiento territorial</t>
  </si>
  <si>
    <t>NATALI SOFIA MUÑOZ TORRES</t>
  </si>
  <si>
    <t>75 MESES</t>
  </si>
  <si>
    <t>Prestar los servicios profesionales jurídicos para elaborar documentos, conceptos, lineamientos, guías y demás que resulten ser necesarios para mejorar el Modelo Anticorrupción</t>
  </si>
  <si>
    <t>ANTIOQUIA</t>
  </si>
  <si>
    <t>ITAGUI</t>
  </si>
  <si>
    <t>no</t>
  </si>
  <si>
    <t>Prestar los servicios profesionales para apoyar la ejecución del Plan anual de Auditorias de la
vigencia 2024, en las actividades relacionadas con las auditorías al sistema de información
LEGALBOG, al Modelo de Seguridad y Privacidad de la Información y demás sistemas de
información utilizados en la entidad, así como apoyar el seguimiento a las políticas de gobierno
digital y de seguridad de la información, y las actividades previstas en el marco de los roles de
enfoque hacia la prevención y evaluación de la gestión del riesgo, que sean requeridas</t>
  </si>
  <si>
    <t>48 MESES</t>
  </si>
  <si>
    <t>GOBIERNO Y RELACIONES EXTERIORES</t>
  </si>
  <si>
    <t xml:space="preserve"> Prestar servicios profesionales al despacho de la Secretaría Jurídica Distrital, en los procesos misionales y de apoyo que conforme la dependencia, realizando gestión y seguimiento a los compromisos adquiridos</t>
  </si>
  <si>
    <t>MAURICIO ALEJANDRO MONCAYO VALENCIA</t>
  </si>
  <si>
    <t>Prestar los servicios profesionales de apoyo jurídico en la dirección distrital de asuntos disciplinarios para desarrollar actividades jurídico - administrativas y de acompañamiento en las actuaciones disciplinarias a cargo de la dirección</t>
  </si>
  <si>
    <t>ELSA MARGARITA OROZCO MONTERO</t>
  </si>
  <si>
    <t>5 AÑOS</t>
  </si>
  <si>
    <t>Prestar los servicios profesionales para efectuar la asesoría jurídica en temas de alto impacto, y realizar los lineamientos y conceptos jurídicos requeridos en los asuntos derivados de las relaciones jurídicas contractuales</t>
  </si>
  <si>
    <t>MARIA PAULA RUEDA MANTILLA</t>
  </si>
  <si>
    <t>38 MESES</t>
  </si>
  <si>
    <t>Prestar servicios profesionales para realizar participación en las diferentes instancias y comités distritales, en las cuales la Secretaria Jurídica Distrital sea miembro o invitada; así como realizar actividades para el desarrollo de los productos de las políticas públicas de responsabilidad de la Secretaría Jurídica Distrital</t>
  </si>
  <si>
    <t>4 AÑOS</t>
  </si>
  <si>
    <t>Prestar servicios de apoyo a la gestión para desarrollar actividades contempladas en el Programa de Bienestar Social e Incentivos y en los Planes de Gestión Ambiental y de Seguridad y Salud en el Trabajo de la Secretaría Jurídica Distrital.</t>
  </si>
  <si>
    <t>HERNADO ANDRES DE LA ROSA CHAMORRO</t>
  </si>
  <si>
    <t>PROFESIONAL EN MEDIOS AUDIOVISUALES</t>
  </si>
  <si>
    <t>Prestar los servicios profesionales para la generación de estrategias de campañas y contenidos institucionales en el marco de las actividades de comunicación interna y externa que requiera la entidad para el desarrollo de su gestión</t>
  </si>
  <si>
    <t>MAURICIO ALEJANDRO MONCAYO</t>
  </si>
  <si>
    <t>N</t>
  </si>
  <si>
    <t>Adquirir el suministro de combustible para los vehículos de la Secretaría Jurídica Distrital.</t>
  </si>
  <si>
    <t>Contratar el servicio de correo, mensajería expresa y la administración de la ventanilla única de correspondencia de la Secretaría Jurídica Distrital.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</si>
</sst>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240A]d&quot; de &quot;mmmm&quot; de &quot;yyyy"/>
    <numFmt numFmtId="165" formatCode="_-&quot;$&quot;\ * #,##0_-;\-&quot;$&quot;\ * #,##0_-;_-&quot;$&quot;\ * &quot;-&quot;??_-;_-@"/>
    <numFmt numFmtId="166" formatCode="d/m/yyyy"/>
    <numFmt numFmtId="167" formatCode="_(&quot;$&quot;\ * #,##0_);_(&quot;$&quot;\ * \(#,##0\);_(&quot;$&quot;\ * &quot;-&quot;_);_(@_)"/>
    <numFmt numFmtId="168" formatCode="_(&quot;$&quot;\ * #,##0_);_(&quot;$&quot;\ * \(#,##0\);_(&quot;$&quot;\ * &quot;-&quot;??_);_(@_)"/>
    <numFmt numFmtId="169" formatCode="&quot;$&quot;#,##0;[Red]\-&quot;$&quot;#,##0"/>
    <numFmt numFmtId="170" formatCode="_-* #,##0_-;\-* #,##0_-;_-* &quot;-&quot;??_-;_-@"/>
    <numFmt numFmtId="172" formatCode="[$-240A]d&quot; de &quot;mmmm&quot; de &quot;yyyy;@"/>
  </numFmts>
  <fonts count="25" x14ac:knownFonts="1">
    <font>
      <sz val="11"/>
      <color theme="1"/>
      <name val="Calibri"/>
      <scheme val="minor"/>
    </font>
    <font>
      <sz val="11"/>
      <color theme="1"/>
      <name val="Calibri"/>
      <family val="2"/>
    </font>
    <font>
      <b/>
      <sz val="9"/>
      <color theme="1"/>
      <name val="Times New Roman"/>
      <family val="1"/>
    </font>
    <font>
      <sz val="11"/>
      <name val="Calibri"/>
      <family val="2"/>
    </font>
    <font>
      <b/>
      <sz val="9"/>
      <color theme="1"/>
      <name val="Calibri"/>
      <family val="2"/>
    </font>
    <font>
      <sz val="9"/>
      <color theme="1"/>
      <name val="Calibri"/>
      <family val="2"/>
    </font>
    <font>
      <sz val="9"/>
      <color rgb="FFFF0000"/>
      <name val="Calibri"/>
      <family val="2"/>
    </font>
    <font>
      <b/>
      <sz val="9"/>
      <color rgb="FFFF0000"/>
      <name val="Calibri"/>
      <family val="2"/>
    </font>
    <font>
      <sz val="9"/>
      <color rgb="FF000000"/>
      <name val="Calibri"/>
      <family val="2"/>
    </font>
    <font>
      <u/>
      <sz val="9"/>
      <color rgb="FF0000FF"/>
      <name val="Calibri"/>
      <family val="2"/>
    </font>
    <font>
      <u/>
      <sz val="11"/>
      <color theme="10"/>
      <name val="Calibri"/>
      <family val="2"/>
    </font>
    <font>
      <b/>
      <sz val="9"/>
      <color rgb="FF000000"/>
      <name val="Calibri"/>
      <family val="2"/>
    </font>
    <font>
      <sz val="10"/>
      <color theme="1"/>
      <name val="Calibri"/>
      <family val="2"/>
    </font>
    <font>
      <u/>
      <sz val="9"/>
      <color theme="10"/>
      <name val="Calibri"/>
      <family val="2"/>
    </font>
    <font>
      <b/>
      <sz val="9"/>
      <color theme="1"/>
      <name val="Arial"/>
      <family val="2"/>
    </font>
    <font>
      <sz val="11"/>
      <color theme="1"/>
      <name val="Arial"/>
      <family val="2"/>
    </font>
    <font>
      <sz val="10"/>
      <color rgb="FF000000"/>
      <name val="Arial"/>
      <family val="2"/>
    </font>
    <font>
      <u/>
      <sz val="11"/>
      <color theme="10"/>
      <name val="Calibri"/>
      <family val="2"/>
      <scheme val="minor"/>
    </font>
    <font>
      <b/>
      <sz val="9"/>
      <name val="Calibri"/>
      <family val="2"/>
    </font>
    <font>
      <sz val="11"/>
      <name val="Calibri"/>
      <family val="2"/>
      <scheme val="minor"/>
    </font>
    <font>
      <u/>
      <sz val="11"/>
      <color rgb="FF0000FF"/>
      <name val="Calibri"/>
      <family val="2"/>
    </font>
    <font>
      <u/>
      <sz val="9"/>
      <color theme="1"/>
      <name val="Calibri"/>
      <family val="2"/>
    </font>
    <font>
      <sz val="9"/>
      <color theme="1"/>
      <name val="Calibri"/>
    </font>
    <font>
      <b/>
      <sz val="9"/>
      <color indexed="81"/>
      <name val="Tahoma"/>
      <charset val="1"/>
    </font>
    <font>
      <sz val="9"/>
      <color indexed="81"/>
      <name val="Tahoma"/>
      <charset val="1"/>
    </font>
  </fonts>
  <fills count="10">
    <fill>
      <patternFill patternType="none"/>
    </fill>
    <fill>
      <patternFill patternType="gray125"/>
    </fill>
    <fill>
      <patternFill patternType="solid">
        <fgColor rgb="FFFFCC00"/>
        <bgColor rgb="FFFFCC00"/>
      </patternFill>
    </fill>
    <fill>
      <patternFill patternType="solid">
        <fgColor rgb="FFB2A1C7"/>
        <bgColor rgb="FFB2A1C7"/>
      </patternFill>
    </fill>
    <fill>
      <patternFill patternType="solid">
        <fgColor rgb="FFBFBFBF"/>
        <bgColor rgb="FFBFBFBF"/>
      </patternFill>
    </fill>
    <fill>
      <patternFill patternType="solid">
        <fgColor rgb="FFF9F9F9"/>
        <bgColor rgb="FFF9F9F9"/>
      </patternFill>
    </fill>
    <fill>
      <patternFill patternType="solid">
        <fgColor rgb="FFE5DFEC"/>
        <bgColor rgb="FFE5DFEC"/>
      </patternFill>
    </fill>
    <fill>
      <patternFill patternType="solid">
        <fgColor theme="0"/>
        <bgColor theme="0"/>
      </patternFill>
    </fill>
    <fill>
      <patternFill patternType="solid">
        <fgColor theme="0"/>
        <bgColor rgb="FFE5DFEC"/>
      </patternFill>
    </fill>
    <fill>
      <patternFill patternType="solid">
        <fgColor rgb="FFDBE5F1"/>
        <bgColor rgb="FFDBE5F1"/>
      </patternFill>
    </fill>
  </fills>
  <borders count="11">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7" fillId="0" borderId="0" applyNumberFormat="0" applyFill="0" applyBorder="0" applyAlignment="0" applyProtection="0"/>
  </cellStyleXfs>
  <cellXfs count="112">
    <xf numFmtId="0" fontId="0" fillId="0" borderId="0" xfId="0" applyFont="1" applyAlignment="1"/>
    <xf numFmtId="0" fontId="1" fillId="0" borderId="0" xfId="0" applyFont="1"/>
    <xf numFmtId="0" fontId="4" fillId="3" borderId="4" xfId="0" applyFont="1" applyFill="1" applyBorder="1" applyAlignment="1">
      <alignment horizontal="center" vertical="center" wrapText="1"/>
    </xf>
    <xf numFmtId="164" fontId="4" fillId="3" borderId="4" xfId="0" applyNumberFormat="1" applyFont="1" applyFill="1" applyBorder="1" applyAlignment="1">
      <alignment horizontal="center" vertical="center" wrapText="1"/>
    </xf>
    <xf numFmtId="165" fontId="4" fillId="3" borderId="4" xfId="0" applyNumberFormat="1" applyFont="1" applyFill="1" applyBorder="1" applyAlignment="1">
      <alignment horizontal="center" vertical="center" wrapText="1"/>
    </xf>
    <xf numFmtId="166" fontId="4" fillId="0" borderId="4" xfId="0" applyNumberFormat="1" applyFont="1" applyBorder="1" applyAlignment="1">
      <alignment horizontal="center" vertical="center" wrapText="1"/>
    </xf>
    <xf numFmtId="167" fontId="4" fillId="0" borderId="4" xfId="0" applyNumberFormat="1" applyFont="1" applyBorder="1" applyAlignment="1">
      <alignment horizontal="center" vertical="center" wrapText="1"/>
    </xf>
    <xf numFmtId="0" fontId="4" fillId="0" borderId="4" xfId="0" applyFont="1" applyBorder="1" applyAlignment="1">
      <alignment horizontal="center" vertical="center" wrapText="1"/>
    </xf>
    <xf numFmtId="165" fontId="4" fillId="0" borderId="4" xfId="0" applyNumberFormat="1" applyFont="1" applyBorder="1" applyAlignment="1">
      <alignment horizontal="center" vertical="center" wrapText="1"/>
    </xf>
    <xf numFmtId="17" fontId="4" fillId="0" borderId="4" xfId="0" applyNumberFormat="1" applyFont="1" applyBorder="1" applyAlignment="1">
      <alignment horizontal="center" vertical="center" wrapText="1"/>
    </xf>
    <xf numFmtId="0" fontId="4" fillId="4" borderId="4" xfId="0" applyFont="1" applyFill="1" applyBorder="1" applyAlignment="1">
      <alignment horizontal="center" vertical="center" wrapText="1"/>
    </xf>
    <xf numFmtId="166" fontId="4" fillId="4" borderId="4" xfId="0" applyNumberFormat="1" applyFont="1" applyFill="1" applyBorder="1" applyAlignment="1">
      <alignment horizontal="center" vertical="center" wrapText="1"/>
    </xf>
    <xf numFmtId="0" fontId="5" fillId="5" borderId="4" xfId="0" applyFont="1" applyFill="1" applyBorder="1" applyAlignment="1">
      <alignment horizontal="center" vertical="center" wrapText="1"/>
    </xf>
    <xf numFmtId="164" fontId="5" fillId="5" borderId="4" xfId="0" applyNumberFormat="1" applyFont="1" applyFill="1" applyBorder="1" applyAlignment="1">
      <alignment horizontal="center" vertical="center" wrapText="1"/>
    </xf>
    <xf numFmtId="165" fontId="5" fillId="5" borderId="4" xfId="0" applyNumberFormat="1" applyFont="1" applyFill="1" applyBorder="1" applyAlignment="1">
      <alignment horizontal="center" vertical="center" wrapText="1"/>
    </xf>
    <xf numFmtId="167" fontId="5" fillId="5" borderId="4" xfId="0" applyNumberFormat="1" applyFont="1" applyFill="1" applyBorder="1" applyAlignment="1">
      <alignment horizontal="center" vertical="center" wrapText="1"/>
    </xf>
    <xf numFmtId="3" fontId="5" fillId="5" borderId="4" xfId="0" applyNumberFormat="1" applyFont="1" applyFill="1" applyBorder="1" applyAlignment="1">
      <alignment horizontal="center" vertical="center" wrapText="1"/>
    </xf>
    <xf numFmtId="164" fontId="7" fillId="5" borderId="4" xfId="0" applyNumberFormat="1" applyFont="1" applyFill="1" applyBorder="1" applyAlignment="1">
      <alignment horizontal="center" vertical="center" wrapText="1"/>
    </xf>
    <xf numFmtId="0" fontId="4" fillId="5" borderId="4" xfId="0" applyFont="1" applyFill="1" applyBorder="1" applyAlignment="1">
      <alignment horizontal="center" vertical="center" wrapText="1"/>
    </xf>
    <xf numFmtId="168" fontId="5" fillId="5" borderId="4" xfId="0" applyNumberFormat="1" applyFont="1" applyFill="1" applyBorder="1" applyAlignment="1">
      <alignment horizontal="center" vertical="center" wrapText="1"/>
    </xf>
    <xf numFmtId="37" fontId="5" fillId="5" borderId="4" xfId="0" applyNumberFormat="1" applyFont="1" applyFill="1" applyBorder="1" applyAlignment="1">
      <alignment horizontal="center" vertical="center" wrapText="1"/>
    </xf>
    <xf numFmtId="169" fontId="5" fillId="5" borderId="4" xfId="0" applyNumberFormat="1" applyFont="1" applyFill="1" applyBorder="1" applyAlignment="1">
      <alignment horizontal="center" vertical="center" wrapText="1"/>
    </xf>
    <xf numFmtId="0" fontId="5" fillId="0" borderId="4" xfId="0" applyFont="1" applyBorder="1" applyAlignment="1">
      <alignment horizontal="center" vertical="center" wrapText="1"/>
    </xf>
    <xf numFmtId="165" fontId="5" fillId="0" borderId="4" xfId="0" applyNumberFormat="1" applyFont="1" applyBorder="1" applyAlignment="1">
      <alignment horizontal="center" vertical="center" wrapText="1"/>
    </xf>
    <xf numFmtId="9" fontId="5" fillId="0" borderId="4" xfId="0" applyNumberFormat="1" applyFont="1" applyBorder="1" applyAlignment="1">
      <alignment horizontal="center" vertical="center" wrapText="1"/>
    </xf>
    <xf numFmtId="0" fontId="8" fillId="0" borderId="4" xfId="0" applyFont="1" applyBorder="1" applyAlignment="1">
      <alignment horizontal="center" vertical="center" wrapText="1"/>
    </xf>
    <xf numFmtId="167" fontId="5" fillId="0" borderId="4" xfId="0" applyNumberFormat="1" applyFont="1" applyBorder="1" applyAlignment="1">
      <alignment horizontal="center" vertical="center" wrapText="1"/>
    </xf>
    <xf numFmtId="168" fontId="5" fillId="0" borderId="4" xfId="0" applyNumberFormat="1" applyFont="1" applyBorder="1" applyAlignment="1">
      <alignment horizontal="center" vertical="center" wrapText="1"/>
    </xf>
    <xf numFmtId="164" fontId="5" fillId="0" borderId="4" xfId="0" applyNumberFormat="1" applyFont="1" applyBorder="1" applyAlignment="1">
      <alignment horizontal="center" vertical="center" wrapText="1"/>
    </xf>
    <xf numFmtId="3" fontId="5" fillId="0" borderId="4" xfId="0" applyNumberFormat="1" applyFont="1" applyBorder="1" applyAlignment="1">
      <alignment horizontal="center" vertical="center" wrapText="1"/>
    </xf>
    <xf numFmtId="164" fontId="7" fillId="0" borderId="4" xfId="0" applyNumberFormat="1" applyFont="1" applyBorder="1" applyAlignment="1">
      <alignment horizontal="center" vertical="center" wrapText="1"/>
    </xf>
    <xf numFmtId="37" fontId="5" fillId="0" borderId="4" xfId="0" applyNumberFormat="1" applyFont="1" applyBorder="1" applyAlignment="1">
      <alignment horizontal="center" vertical="center" wrapText="1"/>
    </xf>
    <xf numFmtId="169" fontId="5" fillId="0" borderId="4" xfId="0" applyNumberFormat="1" applyFont="1" applyBorder="1" applyAlignment="1">
      <alignment horizontal="center" vertical="center" wrapText="1"/>
    </xf>
    <xf numFmtId="170" fontId="5" fillId="0" borderId="4" xfId="0" applyNumberFormat="1" applyFont="1" applyBorder="1" applyAlignment="1">
      <alignment horizontal="center" vertical="center" wrapText="1"/>
    </xf>
    <xf numFmtId="0" fontId="8" fillId="0" borderId="4" xfId="0" applyFont="1" applyBorder="1" applyAlignment="1">
      <alignment horizontal="center" vertical="center"/>
    </xf>
    <xf numFmtId="0" fontId="5" fillId="0" borderId="4" xfId="0" applyFont="1" applyBorder="1" applyAlignment="1">
      <alignment horizontal="center" vertical="center"/>
    </xf>
    <xf numFmtId="165" fontId="5" fillId="0" borderId="0" xfId="0" applyNumberFormat="1" applyFont="1" applyAlignment="1">
      <alignment horizontal="center" vertical="center"/>
    </xf>
    <xf numFmtId="165" fontId="5" fillId="0" borderId="4" xfId="0" applyNumberFormat="1" applyFont="1" applyBorder="1" applyAlignment="1">
      <alignment horizontal="center" vertical="center"/>
    </xf>
    <xf numFmtId="1" fontId="5" fillId="0" borderId="4" xfId="0" applyNumberFormat="1" applyFont="1" applyBorder="1" applyAlignment="1">
      <alignment horizontal="center" vertical="center" wrapText="1"/>
    </xf>
    <xf numFmtId="3" fontId="1" fillId="0" borderId="0" xfId="0" applyNumberFormat="1" applyFont="1"/>
    <xf numFmtId="164" fontId="8" fillId="0" borderId="4" xfId="0" applyNumberFormat="1" applyFont="1" applyBorder="1" applyAlignment="1">
      <alignment horizontal="center" vertical="center" wrapText="1"/>
    </xf>
    <xf numFmtId="0" fontId="11" fillId="0" borderId="4" xfId="0" applyFont="1" applyBorder="1" applyAlignment="1">
      <alignment horizontal="center" vertical="center" wrapText="1"/>
    </xf>
    <xf numFmtId="168" fontId="4" fillId="0" borderId="4" xfId="0" applyNumberFormat="1" applyFont="1" applyBorder="1" applyAlignment="1">
      <alignment horizontal="center" vertical="center" wrapText="1"/>
    </xf>
    <xf numFmtId="165" fontId="5" fillId="0" borderId="0" xfId="0" applyNumberFormat="1" applyFont="1" applyAlignment="1">
      <alignment horizontal="center" vertical="center" wrapText="1"/>
    </xf>
    <xf numFmtId="0" fontId="12" fillId="0" borderId="4" xfId="0" applyFont="1" applyBorder="1" applyAlignment="1">
      <alignment horizontal="center" vertical="center" wrapText="1"/>
    </xf>
    <xf numFmtId="0" fontId="6" fillId="7" borderId="4" xfId="0" applyFont="1" applyFill="1" applyBorder="1" applyAlignment="1">
      <alignment horizontal="center" vertical="center" wrapText="1"/>
    </xf>
    <xf numFmtId="166" fontId="5" fillId="0" borderId="4" xfId="0" applyNumberFormat="1" applyFont="1" applyBorder="1" applyAlignment="1">
      <alignment horizontal="center" vertical="center" wrapText="1"/>
    </xf>
    <xf numFmtId="9" fontId="5" fillId="5" borderId="4" xfId="0" applyNumberFormat="1" applyFont="1" applyFill="1" applyBorder="1" applyAlignment="1">
      <alignment horizontal="center" vertical="center" wrapText="1"/>
    </xf>
    <xf numFmtId="0" fontId="8" fillId="5" borderId="4" xfId="0" applyFont="1" applyFill="1" applyBorder="1" applyAlignment="1">
      <alignment horizontal="center" vertical="center" wrapText="1"/>
    </xf>
    <xf numFmtId="0" fontId="7" fillId="0" borderId="4" xfId="0" applyFont="1" applyBorder="1" applyAlignment="1">
      <alignment horizontal="center" vertical="center" wrapText="1"/>
    </xf>
    <xf numFmtId="3" fontId="8" fillId="0" borderId="4" xfId="0" applyNumberFormat="1" applyFont="1" applyBorder="1" applyAlignment="1">
      <alignment horizontal="center" vertical="center" wrapText="1"/>
    </xf>
    <xf numFmtId="3" fontId="8" fillId="0" borderId="7" xfId="0" applyNumberFormat="1" applyFont="1" applyBorder="1" applyAlignment="1">
      <alignment horizontal="center" vertical="center" wrapText="1"/>
    </xf>
    <xf numFmtId="164" fontId="4" fillId="0" borderId="4" xfId="0" applyNumberFormat="1" applyFont="1" applyBorder="1" applyAlignment="1">
      <alignment horizontal="center" vertical="center" wrapText="1"/>
    </xf>
    <xf numFmtId="0" fontId="5" fillId="0" borderId="0" xfId="0" applyFont="1" applyAlignment="1">
      <alignment horizontal="center" vertical="center" wrapText="1"/>
    </xf>
    <xf numFmtId="0" fontId="13" fillId="0" borderId="4" xfId="0" applyFont="1" applyBorder="1" applyAlignment="1">
      <alignment horizontal="center" vertical="center" wrapText="1"/>
    </xf>
    <xf numFmtId="0" fontId="14" fillId="3" borderId="9" xfId="0" applyFont="1" applyFill="1" applyBorder="1"/>
    <xf numFmtId="0" fontId="15" fillId="6" borderId="4" xfId="0" applyFont="1" applyFill="1" applyBorder="1"/>
    <xf numFmtId="0" fontId="16" fillId="6" borderId="4" xfId="0" applyFont="1" applyFill="1" applyBorder="1" applyAlignment="1">
      <alignment horizontal="left" vertical="top" wrapText="1"/>
    </xf>
    <xf numFmtId="0" fontId="15" fillId="0" borderId="4" xfId="0" applyFont="1" applyBorder="1"/>
    <xf numFmtId="0" fontId="15" fillId="7" borderId="4" xfId="0" applyFont="1" applyFill="1" applyBorder="1"/>
    <xf numFmtId="0" fontId="17" fillId="0" borderId="4" xfId="1" applyBorder="1" applyAlignment="1">
      <alignment horizontal="center" vertical="center" wrapText="1"/>
    </xf>
    <xf numFmtId="0" fontId="15" fillId="6" borderId="9" xfId="0" applyFont="1" applyFill="1" applyBorder="1"/>
    <xf numFmtId="0" fontId="15" fillId="8" borderId="10" xfId="0" applyFont="1" applyFill="1" applyBorder="1" applyAlignment="1"/>
    <xf numFmtId="0" fontId="15" fillId="0" borderId="10" xfId="0" applyFont="1" applyFill="1" applyBorder="1" applyAlignment="1"/>
    <xf numFmtId="172" fontId="14" fillId="3" borderId="9" xfId="0" applyNumberFormat="1" applyFont="1" applyFill="1" applyBorder="1"/>
    <xf numFmtId="172" fontId="15" fillId="6" borderId="4" xfId="0" applyNumberFormat="1" applyFont="1" applyFill="1" applyBorder="1"/>
    <xf numFmtId="172" fontId="1" fillId="0" borderId="4" xfId="0" applyNumberFormat="1" applyFont="1" applyBorder="1"/>
    <xf numFmtId="172" fontId="1" fillId="6" borderId="4" xfId="0" applyNumberFormat="1" applyFont="1" applyFill="1" applyBorder="1"/>
    <xf numFmtId="172" fontId="1" fillId="7" borderId="4" xfId="0" applyNumberFormat="1" applyFont="1" applyFill="1" applyBorder="1"/>
    <xf numFmtId="172" fontId="1" fillId="6" borderId="9" xfId="0" applyNumberFormat="1" applyFont="1" applyFill="1" applyBorder="1"/>
    <xf numFmtId="172" fontId="0" fillId="0" borderId="10" xfId="0" applyNumberFormat="1" applyFont="1" applyBorder="1" applyAlignment="1"/>
    <xf numFmtId="172" fontId="0" fillId="0" borderId="0" xfId="0" applyNumberFormat="1" applyFont="1" applyAlignment="1"/>
    <xf numFmtId="0" fontId="0" fillId="0" borderId="10" xfId="0" applyFont="1" applyBorder="1" applyAlignment="1"/>
    <xf numFmtId="0" fontId="18" fillId="3" borderId="4" xfId="0" applyFont="1" applyFill="1" applyBorder="1" applyAlignment="1">
      <alignment horizontal="center" vertical="center" wrapText="1"/>
    </xf>
    <xf numFmtId="0" fontId="19" fillId="0" borderId="0" xfId="0" applyFont="1" applyAlignment="1"/>
    <xf numFmtId="0" fontId="8" fillId="0" borderId="6" xfId="0" applyFont="1" applyBorder="1" applyAlignment="1">
      <alignment horizontal="center" vertical="center" wrapText="1"/>
    </xf>
    <xf numFmtId="166" fontId="8" fillId="0" borderId="6" xfId="0" applyNumberFormat="1" applyFont="1" applyBorder="1" applyAlignment="1">
      <alignment horizontal="center" vertical="center" wrapText="1"/>
    </xf>
    <xf numFmtId="0" fontId="0" fillId="0" borderId="0" xfId="0" applyFont="1" applyAlignment="1"/>
    <xf numFmtId="0" fontId="9" fillId="5" borderId="4" xfId="0" applyFont="1" applyFill="1" applyBorder="1" applyAlignment="1">
      <alignment horizontal="center" vertical="center" wrapText="1"/>
    </xf>
    <xf numFmtId="0" fontId="9" fillId="0" borderId="4"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0" xfId="0" applyFont="1" applyAlignment="1">
      <alignment horizontal="center" vertical="center" wrapText="1"/>
    </xf>
    <xf numFmtId="0" fontId="20" fillId="0" borderId="0" xfId="0" applyFont="1" applyAlignment="1">
      <alignment horizontal="center" wrapText="1"/>
    </xf>
    <xf numFmtId="0" fontId="10" fillId="0" borderId="4" xfId="0" applyFont="1" applyBorder="1" applyAlignment="1">
      <alignment horizontal="center" vertical="center" wrapText="1"/>
    </xf>
    <xf numFmtId="0" fontId="10" fillId="7" borderId="4" xfId="0" applyFont="1" applyFill="1" applyBorder="1" applyAlignment="1">
      <alignment horizontal="center" vertical="center" wrapText="1"/>
    </xf>
    <xf numFmtId="0" fontId="5" fillId="7" borderId="4" xfId="0" applyFont="1" applyFill="1" applyBorder="1" applyAlignment="1">
      <alignment horizontal="center" vertical="center" wrapText="1"/>
    </xf>
    <xf numFmtId="0" fontId="17" fillId="0" borderId="4" xfId="1" applyFont="1" applyBorder="1" applyAlignment="1">
      <alignment horizontal="center" vertical="center" wrapText="1"/>
    </xf>
    <xf numFmtId="0" fontId="21" fillId="0" borderId="4" xfId="0" applyFont="1" applyBorder="1" applyAlignment="1">
      <alignment horizontal="center" vertical="center" wrapText="1"/>
    </xf>
    <xf numFmtId="0" fontId="22" fillId="0" borderId="4" xfId="0" applyFont="1" applyBorder="1" applyAlignment="1">
      <alignment horizontal="center" vertical="center" wrapText="1"/>
    </xf>
    <xf numFmtId="166" fontId="5" fillId="0" borderId="5" xfId="0" applyNumberFormat="1" applyFont="1" applyBorder="1" applyAlignment="1">
      <alignment horizontal="center" vertical="center" wrapText="1"/>
    </xf>
    <xf numFmtId="0" fontId="4" fillId="7" borderId="4" xfId="0" applyFont="1" applyFill="1" applyBorder="1" applyAlignment="1">
      <alignment horizontal="center" vertical="center" wrapText="1"/>
    </xf>
    <xf numFmtId="3" fontId="22" fillId="0" borderId="4" xfId="0" applyNumberFormat="1" applyFont="1" applyBorder="1" applyAlignment="1">
      <alignment horizontal="center" vertical="center" wrapText="1"/>
    </xf>
    <xf numFmtId="3" fontId="22" fillId="0" borderId="4" xfId="0" applyNumberFormat="1" applyFont="1" applyBorder="1" applyAlignment="1">
      <alignment horizontal="center" vertical="center"/>
    </xf>
    <xf numFmtId="168" fontId="5" fillId="9" borderId="4" xfId="0" applyNumberFormat="1" applyFont="1" applyFill="1" applyBorder="1" applyAlignment="1">
      <alignment horizontal="center" vertical="center" wrapText="1"/>
    </xf>
    <xf numFmtId="37" fontId="8" fillId="0" borderId="6" xfId="0" applyNumberFormat="1" applyFont="1" applyBorder="1" applyAlignment="1">
      <alignment horizontal="center" vertical="center" wrapText="1"/>
    </xf>
    <xf numFmtId="168" fontId="5" fillId="9" borderId="8" xfId="0" applyNumberFormat="1" applyFont="1" applyFill="1" applyBorder="1" applyAlignment="1">
      <alignment horizontal="center" vertical="center" wrapText="1"/>
    </xf>
    <xf numFmtId="166" fontId="5" fillId="7" borderId="4" xfId="0" applyNumberFormat="1" applyFont="1" applyFill="1" applyBorder="1" applyAlignment="1">
      <alignment horizontal="center" vertical="center" wrapText="1"/>
    </xf>
    <xf numFmtId="0" fontId="5" fillId="0" borderId="6" xfId="0" applyFont="1" applyBorder="1" applyAlignment="1">
      <alignment horizontal="center" vertical="center" wrapText="1"/>
    </xf>
    <xf numFmtId="0" fontId="8" fillId="0" borderId="6" xfId="0" applyFont="1" applyBorder="1" applyAlignment="1">
      <alignment horizontal="center" vertical="center"/>
    </xf>
    <xf numFmtId="0" fontId="8" fillId="5" borderId="6" xfId="0" applyFont="1" applyFill="1" applyBorder="1" applyAlignment="1">
      <alignment horizontal="center" vertical="center" wrapText="1"/>
    </xf>
    <xf numFmtId="37" fontId="8" fillId="5" borderId="6" xfId="0" applyNumberFormat="1" applyFont="1" applyFill="1" applyBorder="1" applyAlignment="1">
      <alignment horizontal="center" vertical="center" wrapText="1"/>
    </xf>
    <xf numFmtId="166" fontId="8" fillId="5" borderId="6" xfId="0" applyNumberFormat="1" applyFont="1" applyFill="1" applyBorder="1" applyAlignment="1">
      <alignment horizontal="center" vertical="center" wrapText="1"/>
    </xf>
    <xf numFmtId="3" fontId="8" fillId="0" borderId="6" xfId="0" applyNumberFormat="1" applyFont="1" applyBorder="1" applyAlignment="1">
      <alignment horizontal="center" vertical="center" wrapText="1"/>
    </xf>
    <xf numFmtId="167" fontId="5" fillId="7" borderId="4" xfId="0" applyNumberFormat="1" applyFont="1" applyFill="1" applyBorder="1" applyAlignment="1">
      <alignment horizontal="center" vertical="center" wrapText="1"/>
    </xf>
    <xf numFmtId="37" fontId="5" fillId="0" borderId="6" xfId="0" applyNumberFormat="1" applyFont="1" applyBorder="1" applyAlignment="1">
      <alignment horizontal="center" vertical="center" wrapText="1"/>
    </xf>
    <xf numFmtId="166" fontId="5" fillId="0" borderId="6" xfId="0" applyNumberFormat="1" applyFont="1" applyBorder="1" applyAlignment="1">
      <alignment horizontal="center" vertical="center" wrapText="1"/>
    </xf>
    <xf numFmtId="3" fontId="22" fillId="0" borderId="6" xfId="0" applyNumberFormat="1" applyFont="1" applyBorder="1" applyAlignment="1">
      <alignment horizontal="center" vertical="center" wrapText="1"/>
    </xf>
    <xf numFmtId="3" fontId="22" fillId="0" borderId="8" xfId="0" applyNumberFormat="1" applyFont="1" applyBorder="1" applyAlignment="1">
      <alignment horizontal="center" vertical="center" wrapText="1"/>
    </xf>
    <xf numFmtId="0" fontId="0" fillId="0" borderId="0" xfId="0" applyFont="1" applyAlignment="1"/>
    <xf numFmtId="0" fontId="2" fillId="2" borderId="1" xfId="0" applyFont="1" applyFill="1" applyBorder="1" applyAlignment="1">
      <alignment horizontal="center" vertical="center"/>
    </xf>
    <xf numFmtId="0" fontId="3" fillId="0" borderId="2" xfId="0" applyFont="1" applyBorder="1"/>
    <xf numFmtId="0" fontId="3" fillId="0" borderId="3" xfId="0" applyFont="1" applyBorder="1"/>
  </cellXfs>
  <cellStyles count="2">
    <cellStyle name="Hipervínculo" xfId="1" builtinId="8"/>
    <cellStyle name="Normal" xfId="0" builtinId="0"/>
  </cellStyles>
  <dxfs count="161">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NULL"/></Relationships>
</file>

<file path=xl/_rels/workbook.xml.rels><?xml version="1.0" encoding="UTF-8" standalone="yes"?>
<Relationships xmlns="http://schemas.openxmlformats.org/package/2006/relationships"><Relationship Id="rId8" Type="http://customschemas.google.com/relationships/workbookmetadata" Target="NULL"/><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shortcut-targets-by-id\1MpR4fhC1LuCDHLwZ8LwuxEkZMxyUkQJI\Bases%20de%20datos%202019-2024\BASE%20DE%20DATOS%20CONTRATOS%202023.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BASE%20DE%20DATOS%20CONTRATOS%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TOS 2023"/>
      <sheetName val="Anulación"/>
      <sheetName val="Validaciones"/>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idaciones"/>
    </sheetNames>
    <sheetDataSet>
      <sheetData sheetId="0"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community.secop.gov.co/Public/Tendering/ContractNoticePhases/View?PPI=CO1.PPI.29813403&amp;isFromPublicArea=True&amp;isModal=False" TargetMode="External"/><Relationship Id="rId21" Type="http://schemas.openxmlformats.org/officeDocument/2006/relationships/hyperlink" Target="https://community.secop.gov.co/Public/Tendering/ContractNoticePhases/View?PPI=CO1.PPI.29788945&amp;isFromPublicArea=True&amp;isModal=False" TargetMode="External"/><Relationship Id="rId42" Type="http://schemas.openxmlformats.org/officeDocument/2006/relationships/hyperlink" Target="https://community.secop.gov.co/Public/Tendering/ContractNoticePhases/View?PPI=CO1.PPI.30193598&amp;isFromPublicArea=True&amp;isModal=False" TargetMode="External"/><Relationship Id="rId47" Type="http://schemas.openxmlformats.org/officeDocument/2006/relationships/hyperlink" Target="https://community.secop.gov.co/Public/Tendering/ContractNoticePhases/View?PPI=CO1.PPI.30649603&amp;isFromPublicArea=True&amp;isModal=False" TargetMode="External"/><Relationship Id="rId63" Type="http://schemas.openxmlformats.org/officeDocument/2006/relationships/hyperlink" Target="https://community.secop.gov.co/Public/Tendering/ContractNoticePhases/View?PPI=CO1.PPI.30947215&amp;isFromPublicArea=True&amp;isModal=False" TargetMode="External"/><Relationship Id="rId68" Type="http://schemas.openxmlformats.org/officeDocument/2006/relationships/hyperlink" Target="https://community.secop.gov.co/Public/Tendering/ContractNoticePhases/View?PPI=CO1.PPI.31053341&amp;isFromPublicArea=True&amp;isModal=False" TargetMode="External"/><Relationship Id="rId16" Type="http://schemas.openxmlformats.org/officeDocument/2006/relationships/hyperlink" Target="https://community.secop.gov.co/Public/Tendering/ContractNoticePhases/View?PPI=CO1.PPI.29752443&amp;isFromPublicArea=True&amp;isModal=False" TargetMode="External"/><Relationship Id="rId11" Type="http://schemas.openxmlformats.org/officeDocument/2006/relationships/hyperlink" Target="https://community.secop.gov.co/Public/Tendering/ContractNoticePhases/View?PPI=CO1.PPI.29717302&amp;isFromPublicArea=True&amp;isModal=False" TargetMode="External"/><Relationship Id="rId24" Type="http://schemas.openxmlformats.org/officeDocument/2006/relationships/hyperlink" Target="https://community.secop.gov.co/Public/Tendering/ContractNoticePhases/View?PPI=CO1.PPI.29804133&amp;isFromPublicArea=True&amp;isModal=False" TargetMode="External"/><Relationship Id="rId32" Type="http://schemas.openxmlformats.org/officeDocument/2006/relationships/hyperlink" Target="https://community.secop.gov.co/Public/Tendering/ContractNoticePhases/View?PPI=CO1.PPI.29867181&amp;isFromPublicArea=True&amp;isModal=False" TargetMode="External"/><Relationship Id="rId37" Type="http://schemas.openxmlformats.org/officeDocument/2006/relationships/hyperlink" Target="https://community.secop.gov.co/Public/Tendering/ContractNoticePhases/View?PPI=CO1.PPI.29906682&amp;isFromPublicArea=True&amp;isModal=False" TargetMode="External"/><Relationship Id="rId40" Type="http://schemas.openxmlformats.org/officeDocument/2006/relationships/hyperlink" Target="https://community.secop.gov.co/Public/Tendering/ContractNoticePhases/View?PPI=CO1.PPI.29926595&amp;isFromPublicArea=True&amp;isModal=False" TargetMode="External"/><Relationship Id="rId45" Type="http://schemas.openxmlformats.org/officeDocument/2006/relationships/hyperlink" Target="https://community.secop.gov.co/Public/Tendering/ContractNoticePhases/View?PPI=CO1.PPI.30544400&amp;isFromPublicArea=True&amp;isModal=False" TargetMode="External"/><Relationship Id="rId53" Type="http://schemas.openxmlformats.org/officeDocument/2006/relationships/hyperlink" Target="https://community.secop.gov.co/Public/Tendering/ContractNoticePhases/View?PPI=CO1.PPI.30701707&amp;isFromPublicArea=True&amp;isModal=False" TargetMode="External"/><Relationship Id="rId58" Type="http://schemas.openxmlformats.org/officeDocument/2006/relationships/hyperlink" Target="https://community.secop.gov.co/Public/Tendering/ContractNoticePhases/View?PPI=CO1.PPI.30802469&amp;isFromPublicArea=True&amp;isModal=False" TargetMode="External"/><Relationship Id="rId66" Type="http://schemas.openxmlformats.org/officeDocument/2006/relationships/hyperlink" Target="https://community.secop.gov.co/Public/Tendering/ContractNoticePhases/View?PPI=CO1.PPI.31076507&amp;isFromPublicArea=True&amp;isModal=False" TargetMode="External"/><Relationship Id="rId74" Type="http://schemas.openxmlformats.org/officeDocument/2006/relationships/hyperlink" Target="https://community.secop.gov.co/Public/Tendering/ContractNoticePhases/View?PPI=CO1.PPI.31457171&amp;isFromPublicArea=True&amp;isModal=False" TargetMode="External"/><Relationship Id="rId5" Type="http://schemas.openxmlformats.org/officeDocument/2006/relationships/hyperlink" Target="https://community.secop.gov.co/Public/Tendering/ContractNoticePhases/View?PPI=CO1.PPI.29577419&amp;isFromPublicArea=True&amp;isModal=False" TargetMode="External"/><Relationship Id="rId61" Type="http://schemas.openxmlformats.org/officeDocument/2006/relationships/hyperlink" Target="https://community.secop.gov.co/Public/Tendering/ContractNoticePhases/View?PPI=CO1.PPI.30850493&amp;isFromPublicArea=True&amp;isModal=False" TargetMode="External"/><Relationship Id="rId19" Type="http://schemas.openxmlformats.org/officeDocument/2006/relationships/hyperlink" Target="https://community.secop.gov.co/Public/Tendering/ContractNoticePhases/View?PPI=CO1.PPI.29772182&amp;isFromPublicArea=True&amp;isModal=False" TargetMode="External"/><Relationship Id="rId14" Type="http://schemas.openxmlformats.org/officeDocument/2006/relationships/hyperlink" Target="https://community.secop.gov.co/Public/Tendering/ContractNoticePhases/View?PPI=CO1.PPI.29746054&amp;isFromPublicArea=True&amp;isModal=False" TargetMode="External"/><Relationship Id="rId22" Type="http://schemas.openxmlformats.org/officeDocument/2006/relationships/hyperlink" Target="https://community.secop.gov.co/Public/Tendering/ContractNoticePhases/View?PPI=CO1.PPI.29781871&amp;isFromPublicArea=True&amp;isModal=False" TargetMode="External"/><Relationship Id="rId27" Type="http://schemas.openxmlformats.org/officeDocument/2006/relationships/hyperlink" Target="https://community.secop.gov.co/Public/Tendering/ContractNoticePhases/View?PPI=CO1.PPI.29814829&amp;isFromPublicArea=True&amp;isModal=False" TargetMode="External"/><Relationship Id="rId30" Type="http://schemas.openxmlformats.org/officeDocument/2006/relationships/hyperlink" Target="https://community.secop.gov.co/Public/Tendering/ContractNoticePhases/View?PPI=CO1.PPI.29869059&amp;isFromPublicArea=True&amp;isModal=False" TargetMode="External"/><Relationship Id="rId35" Type="http://schemas.openxmlformats.org/officeDocument/2006/relationships/hyperlink" Target="https://community.secop.gov.co/Public/Tendering/ContractNoticePhases/View?PPI=CO1.PPI.29896944&amp;isFromPublicArea=True&amp;isModal=False" TargetMode="External"/><Relationship Id="rId43" Type="http://schemas.openxmlformats.org/officeDocument/2006/relationships/hyperlink" Target="https://community.secop.gov.co/Public/Tendering/ContractNoticePhases/View?PPI=CO1.PPI.30344620&amp;isFromPublicArea=True&amp;isModal=False" TargetMode="External"/><Relationship Id="rId48" Type="http://schemas.openxmlformats.org/officeDocument/2006/relationships/hyperlink" Target="https://community.secop.gov.co/Public/Tendering/ContractNoticePhases/View?PPI=CO1.PPI.30656115&amp;isFromPublicArea=True&amp;isModal=False" TargetMode="External"/><Relationship Id="rId56" Type="http://schemas.openxmlformats.org/officeDocument/2006/relationships/hyperlink" Target="https://community.secop.gov.co/Public/Tendering/ContractNoticePhases/View?PPI=CO1.PPI.30796984&amp;isFromPublicArea=True&amp;isModal=False" TargetMode="External"/><Relationship Id="rId64" Type="http://schemas.openxmlformats.org/officeDocument/2006/relationships/hyperlink" Target="https://community.secop.gov.co/Public/Tendering/ContractNoticePhases/View?PPI=CO1.PPI.30999426&amp;isFromPublicArea=True&amp;isModal=False" TargetMode="External"/><Relationship Id="rId69" Type="http://schemas.openxmlformats.org/officeDocument/2006/relationships/hyperlink" Target="https://community.secop.gov.co/Public/Tendering/ContractNoticePhases/View?PPI=CO1.PPI.31055785&amp;isFromPublicArea=True&amp;isModal=False" TargetMode="External"/><Relationship Id="rId77" Type="http://schemas.openxmlformats.org/officeDocument/2006/relationships/comments" Target="../comments1.xml"/><Relationship Id="rId8" Type="http://schemas.openxmlformats.org/officeDocument/2006/relationships/hyperlink" Target="https://community.secop.gov.co/Public/Tendering/ContractNoticePhases/View?PPI=CO1.PPI.29680627&amp;isFromPublicArea=True&amp;isModal=False" TargetMode="External"/><Relationship Id="rId51" Type="http://schemas.openxmlformats.org/officeDocument/2006/relationships/hyperlink" Target="https://community.secop.gov.co/Public/Tendering/ContractNoticePhases/View?PPI=CO1.PPI.30677672&amp;isFromPublicArea=True&amp;isModal=False" TargetMode="External"/><Relationship Id="rId72" Type="http://schemas.openxmlformats.org/officeDocument/2006/relationships/hyperlink" Target="https://community.secop.gov.co/Public/Tendering/ContractNoticePhases/View?PPI=CO1.PPI.31145470&amp;isFromPublicArea=True&amp;isModal=False" TargetMode="External"/><Relationship Id="rId3" Type="http://schemas.openxmlformats.org/officeDocument/2006/relationships/hyperlink" Target="https://community.secop.gov.co/Public/Tendering/ContractNoticePhases/View?PPI=CO1.PPI.29547913&amp;isFromPublicArea=True&amp;isModal=False" TargetMode="External"/><Relationship Id="rId12" Type="http://schemas.openxmlformats.org/officeDocument/2006/relationships/hyperlink" Target="https://community.secop.gov.co/Public/Tendering/ContractNoticePhases/View?PPI=CO1.PPI.29724111&amp;isFromPublicArea=True&amp;isModal=False" TargetMode="External"/><Relationship Id="rId17" Type="http://schemas.openxmlformats.org/officeDocument/2006/relationships/hyperlink" Target="https://community.secop.gov.co/Public/Tendering/ContractNoticePhases/View?PPI=CO1.PPI.29770257&amp;isFromPublicArea=True&amp;isModal=False" TargetMode="External"/><Relationship Id="rId25" Type="http://schemas.openxmlformats.org/officeDocument/2006/relationships/hyperlink" Target="https://www.colombiacompra.gov.co/tienda-virtual-del-estado-colombiano/ordenes-compra/124295" TargetMode="External"/><Relationship Id="rId33" Type="http://schemas.openxmlformats.org/officeDocument/2006/relationships/hyperlink" Target="https://community.secop.gov.co/Public/Tendering/ContractNoticePhases/View?PPI=CO1.PPI.29878962&amp;isFromPublicArea=True&amp;isModal=False" TargetMode="External"/><Relationship Id="rId38" Type="http://schemas.openxmlformats.org/officeDocument/2006/relationships/hyperlink" Target="https://community.secop.gov.co/Public/Tendering/ContractNoticePhases/View?PPI=CO1.PPI.29908099&amp;isFromPublicArea=True&amp;isModal=False" TargetMode="External"/><Relationship Id="rId46" Type="http://schemas.openxmlformats.org/officeDocument/2006/relationships/hyperlink" Target="https://community.secop.gov.co/Public/Tendering/ContractNoticePhases/View?PPI=CO1.PPI.30559300&amp;isFromPublicArea=True&amp;isModal=False" TargetMode="External"/><Relationship Id="rId59" Type="http://schemas.openxmlformats.org/officeDocument/2006/relationships/hyperlink" Target="https://community.secop.gov.co/Public/Tendering/ContractNoticePhases/View?PPI=CO1.PPI.30840038&amp;isFromPublicArea=True&amp;isModal=False" TargetMode="External"/><Relationship Id="rId67" Type="http://schemas.openxmlformats.org/officeDocument/2006/relationships/hyperlink" Target="https://community.secop.gov.co/Public/Tendering/ContractNoticePhases/View?PPI=CO1.PPI.30212556&amp;isFromPublicArea=True&amp;isModal=False" TargetMode="External"/><Relationship Id="rId20" Type="http://schemas.openxmlformats.org/officeDocument/2006/relationships/hyperlink" Target="https://community.secop.gov.co/Public/Tendering/ContractNoticePhases/View?PPI=CO1.PPI.29782244&amp;isFromPublicArea=True&amp;isModal=False" TargetMode="External"/><Relationship Id="rId41" Type="http://schemas.openxmlformats.org/officeDocument/2006/relationships/hyperlink" Target="https://community.secop.gov.co/Public/Tendering/ContractNoticePhases/View?PPI=CO1.PPI.29928730&amp;isFromPublicArea=True&amp;isModal=False" TargetMode="External"/><Relationship Id="rId54" Type="http://schemas.openxmlformats.org/officeDocument/2006/relationships/hyperlink" Target="https://community.secop.gov.co/Public/Tendering/ContractNoticePhases/View?PPI=CO1.PPI.30708643&amp;isFromPublicArea=True&amp;isModal=False" TargetMode="External"/><Relationship Id="rId62" Type="http://schemas.openxmlformats.org/officeDocument/2006/relationships/hyperlink" Target="https://community.secop.gov.co/Public/Tendering/ContractNoticePhases/View?PPI=CO1.PPI.30869378&amp;isFromPublicArea=True&amp;isModal=False" TargetMode="External"/><Relationship Id="rId70" Type="http://schemas.openxmlformats.org/officeDocument/2006/relationships/hyperlink" Target="https://community.secop.gov.co/Public/Tendering/ContractNoticePhases/View?PPI=CO1.PPI.31095589&amp;isFromPublicArea=True&amp;isModal=False" TargetMode="External"/><Relationship Id="rId75" Type="http://schemas.openxmlformats.org/officeDocument/2006/relationships/printerSettings" Target="../printerSettings/printerSettings1.bin"/><Relationship Id="rId1" Type="http://schemas.openxmlformats.org/officeDocument/2006/relationships/hyperlink" Target="https://community.secop.gov.co/Public/Tendering/ContractNoticePhases/View?PPI=CO1.PPI.29542756&amp;isFromPublicArea=True&amp;isModal=False" TargetMode="External"/><Relationship Id="rId6" Type="http://schemas.openxmlformats.org/officeDocument/2006/relationships/hyperlink" Target="https://community.secop.gov.co/Public/Tendering/ContractNoticePhases/View?PPI=CO1.PPI.29577858&amp;isFromPublicArea=True&amp;isModal=False" TargetMode="External"/><Relationship Id="rId15" Type="http://schemas.openxmlformats.org/officeDocument/2006/relationships/hyperlink" Target="https://community.secop.gov.co/Public/Tendering/ContractNoticePhases/View?PPI=CO1.PPI.29748330&amp;isFromPublicArea=True&amp;isModal=False" TargetMode="External"/><Relationship Id="rId23" Type="http://schemas.openxmlformats.org/officeDocument/2006/relationships/hyperlink" Target="https://community.secop.gov.co/Public/Tendering/ContractNoticePhases/View?PPI=CO1.PPI.29804723&amp;isFromPublicArea=True&amp;isModal=False" TargetMode="External"/><Relationship Id="rId28" Type="http://schemas.openxmlformats.org/officeDocument/2006/relationships/hyperlink" Target="https://community.secop.gov.co/Public/Tendering/ContractNoticePhases/View?PPI=CO1.PPI.29831861&amp;isFromPublicArea=True&amp;isModal=False" TargetMode="External"/><Relationship Id="rId36" Type="http://schemas.openxmlformats.org/officeDocument/2006/relationships/hyperlink" Target="https://community.secop.gov.co/Public/Tendering/ContractNoticePhases/View?PPI=CO1.PPI.29901058&amp;isFromPublicArea=True&amp;isModal=False" TargetMode="External"/><Relationship Id="rId49" Type="http://schemas.openxmlformats.org/officeDocument/2006/relationships/hyperlink" Target="https://community.secop.gov.co/Public/Tendering/ContractNoticePhases/View?PPI=CO1.PPI.30658487&amp;isFromPublicArea=True&amp;isModal=False" TargetMode="External"/><Relationship Id="rId57" Type="http://schemas.openxmlformats.org/officeDocument/2006/relationships/hyperlink" Target="https://community.secop.gov.co/Public/Tendering/ContractNoticePhases/View?PPI=CO1.PPI.30783344&amp;isFromPublicArea=True&amp;isModal=False" TargetMode="External"/><Relationship Id="rId10" Type="http://schemas.openxmlformats.org/officeDocument/2006/relationships/hyperlink" Target="https://community.secop.gov.co/Public/Tendering/ContractNoticePhases/View?PPI=CO1.PPI.29715167&amp;isFromPublicArea=True&amp;isModal=False" TargetMode="External"/><Relationship Id="rId31" Type="http://schemas.openxmlformats.org/officeDocument/2006/relationships/hyperlink" Target="https://community.secop.gov.co/Public/Tendering/ContractNoticePhases/View?PPI=CO1.PPI.29866702&amp;isFromPublicArea=True&amp;isModal=False" TargetMode="External"/><Relationship Id="rId44" Type="http://schemas.openxmlformats.org/officeDocument/2006/relationships/hyperlink" Target="https://community.secop.gov.co/Public/Tendering/ContractNoticePhases/View?PPI=CO1.PPI.30472111&amp;isFromPublicArea=True&amp;isModal=False" TargetMode="External"/><Relationship Id="rId52" Type="http://schemas.openxmlformats.org/officeDocument/2006/relationships/hyperlink" Target="https://community.secop.gov.co/Public/Tendering/ContractNoticePhases/View?PPI=CO1.PPI.30690601&amp;isFromPublicArea=True&amp;isModal=False" TargetMode="External"/><Relationship Id="rId60" Type="http://schemas.openxmlformats.org/officeDocument/2006/relationships/hyperlink" Target="https://community.secop.gov.co/Public/Tendering/ContractNoticePhases/View?PPI=CO1.PPI.30844406&amp;isFromPublicArea=True&amp;isModal=False" TargetMode="External"/><Relationship Id="rId65" Type="http://schemas.openxmlformats.org/officeDocument/2006/relationships/hyperlink" Target="https://community.secop.gov.co/Public/Tendering/ContractNoticePhases/View?PPI=CO1.PPI.31042847&amp;isFromPublicArea=True&amp;isModal=False" TargetMode="External"/><Relationship Id="rId73" Type="http://schemas.openxmlformats.org/officeDocument/2006/relationships/hyperlink" Target="https://community.secop.gov.co/Public/Tendering/ContractNoticePhases/View?PPI=CO1.PPI.31151817&amp;isFromPublicArea=True&amp;isModal=False" TargetMode="External"/><Relationship Id="rId4" Type="http://schemas.openxmlformats.org/officeDocument/2006/relationships/hyperlink" Target="https://community.secop.gov.co/Public/Tendering/ContractNoticePhases/View?PPI=CO1.PPI.29566635&amp;isFromPublicArea=True&amp;isModal=False" TargetMode="External"/><Relationship Id="rId9" Type="http://schemas.openxmlformats.org/officeDocument/2006/relationships/hyperlink" Target="https://community.secop.gov.co/Public/Tendering/ContractNoticePhases/View?PPI=CO1.PPI.29688351&amp;isFromPublicArea=True&amp;isModal=False" TargetMode="External"/><Relationship Id="rId13" Type="http://schemas.openxmlformats.org/officeDocument/2006/relationships/hyperlink" Target="https://community.secop.gov.co/Public/Tendering/ContractNoticePhases/View?PPI=CO1.PPI.29742480&amp;isFromPublicArea=True&amp;isModal=False" TargetMode="External"/><Relationship Id="rId18" Type="http://schemas.openxmlformats.org/officeDocument/2006/relationships/hyperlink" Target="https://community.secop.gov.co/Public/Tendering/ContractNoticePhases/View?PPI=CO1.PPI.29772536&amp;isFromPublicArea=True&amp;isModal=False" TargetMode="External"/><Relationship Id="rId39" Type="http://schemas.openxmlformats.org/officeDocument/2006/relationships/hyperlink" Target="https://community.secop.gov.co/Public/Tendering/ContractNoticePhases/View?PPI=CO1.PPI.29908175&amp;isFromPublicArea=True&amp;isModal=False" TargetMode="External"/><Relationship Id="rId34" Type="http://schemas.openxmlformats.org/officeDocument/2006/relationships/hyperlink" Target="https://community.secop.gov.co/Public/Tendering/ContractNoticePhases/View?PPI=CO1.PPI.29896944&amp;isFromPublicArea=True&amp;isModal=False" TargetMode="External"/><Relationship Id="rId50" Type="http://schemas.openxmlformats.org/officeDocument/2006/relationships/hyperlink" Target="https://community.secop.gov.co/Public/Tendering/ContractNoticePhases/View?PPI=CO1.PPI.30664511&amp;isFromPublicArea=True&amp;isModal=False" TargetMode="External"/><Relationship Id="rId55" Type="http://schemas.openxmlformats.org/officeDocument/2006/relationships/hyperlink" Target="https://community.secop.gov.co/Public/Tendering/ContractNoticePhases/View?PPI=CO1.PPI.30740768&amp;isFromPublicArea=True&amp;isModal=False" TargetMode="External"/><Relationship Id="rId76" Type="http://schemas.openxmlformats.org/officeDocument/2006/relationships/vmlDrawing" Target="../drawings/vmlDrawing1.vml"/><Relationship Id="rId7" Type="http://schemas.openxmlformats.org/officeDocument/2006/relationships/hyperlink" Target="https://community.secop.gov.co/Public/Tendering/ContractNoticePhases/View?PPI=CO1.PPI.29578458&amp;isFromPublicArea=True&amp;isModal=False" TargetMode="External"/><Relationship Id="rId71" Type="http://schemas.openxmlformats.org/officeDocument/2006/relationships/hyperlink" Target="https://community.secop.gov.co/Public/Tendering/ContractNoticePhases/View?PPI=CO1.PPI.31181161&amp;isFromPublicArea=True&amp;isModal=False" TargetMode="External"/><Relationship Id="rId2" Type="http://schemas.openxmlformats.org/officeDocument/2006/relationships/hyperlink" Target="https://community.secop.gov.co/Public/Tendering/ContractNoticePhases/View?PPI=CO1.PPI.29548714&amp;isFromPublicArea=True&amp;isModal=False" TargetMode="External"/><Relationship Id="rId29" Type="http://schemas.openxmlformats.org/officeDocument/2006/relationships/hyperlink" Target="https://community.secop.gov.co/Public/Tendering/ContractNoticePhases/View?PPI=CO1.PPI.29837021&amp;isFromPublicArea=True&amp;isModal=Fals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DL80"/>
  <sheetViews>
    <sheetView tabSelected="1" workbookViewId="0">
      <pane xSplit="4" ySplit="2" topLeftCell="AZ3" activePane="bottomRight" state="frozen"/>
      <selection pane="topRight" activeCell="L1" sqref="L1"/>
      <selection pane="bottomLeft" activeCell="A3" sqref="A3"/>
      <selection pane="bottomRight" activeCell="BF2" sqref="BF1:BF1048576"/>
    </sheetView>
  </sheetViews>
  <sheetFormatPr baseColWidth="10" defaultColWidth="14.42578125" defaultRowHeight="15" customHeight="1" x14ac:dyDescent="0.25"/>
  <cols>
    <col min="1" max="1" width="25.28515625" style="74" customWidth="1"/>
    <col min="2" max="2" width="17.140625" customWidth="1"/>
    <col min="3" max="3" width="15.7109375" customWidth="1"/>
    <col min="4" max="4" width="11.5703125" customWidth="1"/>
    <col min="5" max="5" width="28" customWidth="1"/>
    <col min="7" max="7" width="13.42578125" customWidth="1"/>
    <col min="8" max="8" width="12" customWidth="1"/>
    <col min="9" max="9" width="25.42578125" customWidth="1"/>
    <col min="10" max="10" width="20" customWidth="1"/>
    <col min="11" max="11" width="14" customWidth="1"/>
    <col min="12" max="12" width="12" customWidth="1"/>
    <col min="13" max="13" width="20.140625" customWidth="1"/>
    <col min="14" max="14" width="29.140625" customWidth="1"/>
    <col min="15" max="15" width="45" customWidth="1"/>
    <col min="16" max="16" width="16.28515625" customWidth="1"/>
    <col min="17" max="17" width="13.5703125" customWidth="1"/>
    <col min="18" max="18" width="18" customWidth="1"/>
    <col min="19" max="20" width="21.28515625" customWidth="1"/>
    <col min="21" max="23" width="19.140625" customWidth="1"/>
    <col min="24" max="24" width="26" customWidth="1"/>
    <col min="25" max="25" width="19.140625" customWidth="1"/>
    <col min="26" max="26" width="21.42578125" customWidth="1"/>
    <col min="27" max="30" width="19.140625" customWidth="1"/>
    <col min="31" max="31" width="31" customWidth="1"/>
    <col min="32" max="33" width="14.5703125" customWidth="1"/>
    <col min="34" max="34" width="14.140625" customWidth="1"/>
    <col min="35" max="35" width="16" customWidth="1"/>
    <col min="36" max="36" width="16.5703125" customWidth="1"/>
    <col min="37" max="37" width="14.5703125" customWidth="1"/>
    <col min="38" max="38" width="20.7109375" customWidth="1"/>
    <col min="39" max="39" width="11.85546875" customWidth="1"/>
    <col min="40" max="40" width="19.7109375" customWidth="1"/>
    <col min="41" max="42" width="11.85546875" customWidth="1"/>
    <col min="43" max="43" width="31.5703125" customWidth="1"/>
    <col min="44" max="44" width="13.5703125" customWidth="1"/>
    <col min="45" max="45" width="28" customWidth="1"/>
    <col min="46" max="46" width="16.42578125" customWidth="1"/>
    <col min="47" max="47" width="14.7109375" customWidth="1"/>
    <col min="48" max="49" width="13.7109375" customWidth="1"/>
    <col min="50" max="51" width="24.28515625" customWidth="1"/>
    <col min="52" max="52" width="20.7109375" customWidth="1"/>
    <col min="53" max="53" width="18" customWidth="1"/>
    <col min="54" max="54" width="17.140625" customWidth="1"/>
    <col min="55" max="55" width="10.7109375" customWidth="1"/>
    <col min="56" max="56" width="13.85546875" customWidth="1"/>
    <col min="57" max="57" width="15.85546875" customWidth="1"/>
    <col min="58" max="58" width="21.140625" customWidth="1"/>
    <col min="59" max="59" width="16.42578125" customWidth="1"/>
    <col min="60" max="62" width="13.5703125" customWidth="1"/>
    <col min="63" max="63" width="16.140625" customWidth="1"/>
    <col min="64" max="64" width="15.5703125" customWidth="1"/>
    <col min="65" max="65" width="14.140625" customWidth="1"/>
    <col min="66" max="66" width="14.5703125" customWidth="1"/>
    <col min="67" max="67" width="15" customWidth="1"/>
    <col min="68" max="68" width="12.7109375" customWidth="1"/>
    <col min="69" max="69" width="16.5703125" customWidth="1"/>
    <col min="70" max="70" width="18.140625" customWidth="1"/>
    <col min="71" max="71" width="15.5703125" customWidth="1"/>
    <col min="72" max="79" width="11.42578125" customWidth="1"/>
    <col min="80" max="80" width="19.7109375" customWidth="1"/>
    <col min="81" max="81" width="15.5703125" customWidth="1"/>
    <col min="82" max="82" width="13.85546875" customWidth="1"/>
    <col min="83" max="83" width="15.28515625" customWidth="1"/>
    <col min="84" max="86" width="11.42578125" customWidth="1"/>
    <col min="87" max="87" width="13.7109375" customWidth="1"/>
    <col min="88" max="88" width="12.85546875" customWidth="1"/>
    <col min="89" max="89" width="15.7109375" customWidth="1"/>
    <col min="90" max="90" width="22" customWidth="1"/>
    <col min="91" max="91" width="13.42578125" customWidth="1"/>
    <col min="92" max="92" width="18.85546875" customWidth="1"/>
    <col min="93" max="93" width="22.42578125" customWidth="1"/>
    <col min="94" max="94" width="16.28515625" customWidth="1"/>
    <col min="95" max="95" width="17.7109375" customWidth="1"/>
    <col min="96" max="96" width="18.28515625" customWidth="1"/>
    <col min="97" max="97" width="14.140625" customWidth="1"/>
  </cols>
  <sheetData>
    <row r="1" spans="1:116" ht="29.25" hidden="1" customHeight="1" x14ac:dyDescent="0.25">
      <c r="A1" s="108"/>
      <c r="B1" s="108"/>
      <c r="C1" s="108"/>
      <c r="D1" s="108"/>
      <c r="E1" s="108"/>
      <c r="F1" s="108"/>
      <c r="G1" s="108"/>
      <c r="H1" s="108"/>
      <c r="I1" s="108"/>
      <c r="J1" s="108"/>
      <c r="K1" s="108"/>
      <c r="L1" s="108"/>
      <c r="M1" s="108"/>
      <c r="N1" s="108"/>
      <c r="O1" s="108"/>
      <c r="P1" s="108"/>
      <c r="Q1" s="108"/>
      <c r="R1" s="108"/>
      <c r="S1" s="108"/>
      <c r="T1" s="108"/>
      <c r="U1" s="108"/>
      <c r="V1" s="108"/>
      <c r="W1" s="108"/>
      <c r="X1" s="108"/>
      <c r="Y1" s="108"/>
      <c r="Z1" s="108"/>
      <c r="AA1" s="108"/>
      <c r="AB1" s="108"/>
      <c r="AC1" s="108"/>
      <c r="AD1" s="108"/>
      <c r="AE1" s="108"/>
      <c r="AF1" s="108"/>
      <c r="AG1" s="108"/>
      <c r="AH1" s="108"/>
      <c r="AI1" s="108"/>
      <c r="AJ1" s="108"/>
      <c r="AK1" s="108"/>
      <c r="AL1" s="108"/>
      <c r="AM1" s="108"/>
      <c r="AN1" s="108"/>
      <c r="AO1" s="108"/>
      <c r="AP1" s="108"/>
      <c r="AQ1" s="108"/>
      <c r="AR1" s="108"/>
      <c r="AS1" s="108"/>
      <c r="AT1" s="108"/>
      <c r="AU1" s="108"/>
      <c r="AV1" s="108"/>
      <c r="AW1" s="108"/>
      <c r="AX1" s="108"/>
      <c r="AY1" s="108"/>
      <c r="AZ1" s="108"/>
      <c r="BA1" s="108"/>
      <c r="BB1" s="108"/>
      <c r="BC1" s="108"/>
      <c r="BD1" s="108"/>
      <c r="BE1" s="108"/>
      <c r="BF1" s="108"/>
      <c r="BG1" s="109" t="s">
        <v>0</v>
      </c>
      <c r="BH1" s="110"/>
      <c r="BI1" s="110"/>
      <c r="BJ1" s="110"/>
      <c r="BK1" s="110"/>
      <c r="BL1" s="110"/>
      <c r="BM1" s="110"/>
      <c r="BN1" s="110"/>
      <c r="BO1" s="110"/>
      <c r="BP1" s="110"/>
      <c r="BQ1" s="110"/>
      <c r="BR1" s="110"/>
      <c r="BS1" s="110"/>
      <c r="BT1" s="110"/>
      <c r="BU1" s="110"/>
      <c r="BV1" s="110"/>
      <c r="BW1" s="110"/>
      <c r="BX1" s="110"/>
      <c r="BY1" s="110"/>
      <c r="BZ1" s="110"/>
      <c r="CA1" s="110"/>
      <c r="CB1" s="110"/>
      <c r="CC1" s="110"/>
      <c r="CD1" s="110"/>
      <c r="CE1" s="110"/>
      <c r="CF1" s="110"/>
      <c r="CG1" s="110"/>
      <c r="CH1" s="110"/>
      <c r="CI1" s="110"/>
      <c r="CJ1" s="110"/>
      <c r="CK1" s="110"/>
      <c r="CL1" s="110"/>
      <c r="CM1" s="110"/>
      <c r="CN1" s="110"/>
      <c r="CO1" s="110"/>
      <c r="CP1" s="110"/>
      <c r="CQ1" s="110"/>
      <c r="CR1" s="110"/>
      <c r="CS1" s="111"/>
      <c r="CT1" s="1"/>
      <c r="CU1" s="1"/>
      <c r="CV1" s="1"/>
      <c r="CW1" s="1"/>
      <c r="CX1" s="1"/>
      <c r="CY1" s="1"/>
      <c r="CZ1" s="1"/>
      <c r="DA1" s="1"/>
      <c r="DB1" s="1"/>
      <c r="DC1" s="1"/>
      <c r="DD1" s="1"/>
      <c r="DE1" s="1"/>
      <c r="DF1" s="1"/>
      <c r="DG1" s="1"/>
      <c r="DH1" s="1"/>
      <c r="DI1" s="1"/>
      <c r="DJ1" s="1"/>
      <c r="DK1" s="1"/>
      <c r="DL1" s="1"/>
    </row>
    <row r="2" spans="1:116" ht="48" customHeight="1" x14ac:dyDescent="0.25">
      <c r="A2" s="73" t="s">
        <v>1</v>
      </c>
      <c r="B2" s="2" t="s">
        <v>2</v>
      </c>
      <c r="C2" s="2" t="s">
        <v>3</v>
      </c>
      <c r="D2" s="2" t="s">
        <v>4</v>
      </c>
      <c r="E2" s="3" t="s">
        <v>5</v>
      </c>
      <c r="F2" s="2" t="s">
        <v>6</v>
      </c>
      <c r="G2" s="2" t="s">
        <v>7</v>
      </c>
      <c r="H2" s="2" t="s">
        <v>8</v>
      </c>
      <c r="I2" s="3" t="s">
        <v>9</v>
      </c>
      <c r="J2" s="2" t="s">
        <v>10</v>
      </c>
      <c r="K2" s="2" t="s">
        <v>11</v>
      </c>
      <c r="L2" s="2" t="s">
        <v>12</v>
      </c>
      <c r="M2" s="2" t="s">
        <v>13</v>
      </c>
      <c r="N2" s="2" t="s">
        <v>14</v>
      </c>
      <c r="O2" s="2" t="s">
        <v>15</v>
      </c>
      <c r="P2" s="2" t="s">
        <v>16</v>
      </c>
      <c r="Q2" s="2" t="s">
        <v>17</v>
      </c>
      <c r="R2" s="3" t="s">
        <v>18</v>
      </c>
      <c r="S2" s="4" t="s">
        <v>19</v>
      </c>
      <c r="T2" s="2" t="s">
        <v>20</v>
      </c>
      <c r="U2" s="4" t="s">
        <v>21</v>
      </c>
      <c r="V2" s="4" t="s">
        <v>22</v>
      </c>
      <c r="W2" s="5" t="s">
        <v>23</v>
      </c>
      <c r="X2" s="6" t="s">
        <v>24</v>
      </c>
      <c r="Y2" s="7" t="s">
        <v>25</v>
      </c>
      <c r="Z2" s="7" t="s">
        <v>26</v>
      </c>
      <c r="AA2" s="7" t="s">
        <v>27</v>
      </c>
      <c r="AB2" s="7" t="s">
        <v>28</v>
      </c>
      <c r="AC2" s="7" t="s">
        <v>29</v>
      </c>
      <c r="AD2" s="7" t="s">
        <v>30</v>
      </c>
      <c r="AE2" s="2" t="s">
        <v>31</v>
      </c>
      <c r="AF2" s="2" t="s">
        <v>32</v>
      </c>
      <c r="AG2" s="2" t="s">
        <v>33</v>
      </c>
      <c r="AH2" s="2" t="s">
        <v>34</v>
      </c>
      <c r="AI2" s="2" t="s">
        <v>35</v>
      </c>
      <c r="AJ2" s="2" t="s">
        <v>36</v>
      </c>
      <c r="AK2" s="2" t="s">
        <v>37</v>
      </c>
      <c r="AL2" s="2" t="s">
        <v>38</v>
      </c>
      <c r="AM2" s="7" t="s">
        <v>39</v>
      </c>
      <c r="AN2" s="7" t="s">
        <v>40</v>
      </c>
      <c r="AO2" s="7" t="s">
        <v>41</v>
      </c>
      <c r="AP2" s="2" t="s">
        <v>42</v>
      </c>
      <c r="AQ2" s="2" t="s">
        <v>43</v>
      </c>
      <c r="AR2" s="2" t="s">
        <v>44</v>
      </c>
      <c r="AS2" s="3" t="s">
        <v>45</v>
      </c>
      <c r="AT2" s="7" t="s">
        <v>46</v>
      </c>
      <c r="AU2" s="7" t="s">
        <v>47</v>
      </c>
      <c r="AV2" s="7" t="s">
        <v>48</v>
      </c>
      <c r="AW2" s="7" t="s">
        <v>49</v>
      </c>
      <c r="AX2" s="3" t="s">
        <v>50</v>
      </c>
      <c r="AY2" s="3" t="s">
        <v>51</v>
      </c>
      <c r="AZ2" s="2" t="s">
        <v>52</v>
      </c>
      <c r="BA2" s="2" t="s">
        <v>53</v>
      </c>
      <c r="BB2" s="7" t="s">
        <v>54</v>
      </c>
      <c r="BC2" s="7" t="s">
        <v>55</v>
      </c>
      <c r="BD2" s="7" t="s">
        <v>56</v>
      </c>
      <c r="BE2" s="7" t="s">
        <v>57</v>
      </c>
      <c r="BF2" s="7" t="s">
        <v>31</v>
      </c>
      <c r="BG2" s="7" t="s">
        <v>58</v>
      </c>
      <c r="BH2" s="7" t="s">
        <v>59</v>
      </c>
      <c r="BI2" s="7" t="s">
        <v>60</v>
      </c>
      <c r="BJ2" s="7" t="s">
        <v>61</v>
      </c>
      <c r="BK2" s="7" t="s">
        <v>62</v>
      </c>
      <c r="BL2" s="7" t="s">
        <v>63</v>
      </c>
      <c r="BM2" s="7" t="s">
        <v>64</v>
      </c>
      <c r="BN2" s="7" t="s">
        <v>65</v>
      </c>
      <c r="BO2" s="7" t="s">
        <v>66</v>
      </c>
      <c r="BP2" s="7" t="s">
        <v>67</v>
      </c>
      <c r="BQ2" s="7" t="s">
        <v>68</v>
      </c>
      <c r="BR2" s="7" t="s">
        <v>69</v>
      </c>
      <c r="BS2" s="8" t="s">
        <v>70</v>
      </c>
      <c r="BT2" s="7" t="s">
        <v>71</v>
      </c>
      <c r="BU2" s="7" t="s">
        <v>72</v>
      </c>
      <c r="BV2" s="9">
        <v>45658</v>
      </c>
      <c r="BW2" s="10"/>
      <c r="BX2" s="10"/>
      <c r="BY2" s="10"/>
      <c r="BZ2" s="10"/>
      <c r="CA2" s="10"/>
      <c r="CB2" s="10" t="s">
        <v>73</v>
      </c>
      <c r="CC2" s="10" t="s">
        <v>74</v>
      </c>
      <c r="CD2" s="10" t="s">
        <v>75</v>
      </c>
      <c r="CE2" s="10" t="s">
        <v>76</v>
      </c>
      <c r="CF2" s="10" t="s">
        <v>77</v>
      </c>
      <c r="CG2" s="10" t="s">
        <v>78</v>
      </c>
      <c r="CH2" s="10" t="s">
        <v>79</v>
      </c>
      <c r="CI2" s="10" t="s">
        <v>80</v>
      </c>
      <c r="CJ2" s="10" t="s">
        <v>81</v>
      </c>
      <c r="CK2" s="10" t="s">
        <v>82</v>
      </c>
      <c r="CL2" s="10" t="s">
        <v>83</v>
      </c>
      <c r="CM2" s="11" t="s">
        <v>84</v>
      </c>
      <c r="CN2" s="10" t="s">
        <v>85</v>
      </c>
      <c r="CO2" s="10" t="s">
        <v>86</v>
      </c>
      <c r="CP2" s="10" t="s">
        <v>87</v>
      </c>
      <c r="CQ2" s="10" t="s">
        <v>88</v>
      </c>
      <c r="CR2" s="10" t="s">
        <v>89</v>
      </c>
      <c r="CS2" s="10" t="s">
        <v>90</v>
      </c>
      <c r="CT2" s="1"/>
      <c r="CU2" s="1"/>
      <c r="CV2" s="1"/>
      <c r="CW2" s="1"/>
      <c r="CX2" s="1"/>
      <c r="CY2" s="1"/>
      <c r="CZ2" s="1"/>
      <c r="DA2" s="1"/>
      <c r="DB2" s="1"/>
      <c r="DC2" s="1"/>
      <c r="DD2" s="1"/>
      <c r="DE2" s="1"/>
      <c r="DF2" s="1"/>
      <c r="DG2" s="1"/>
      <c r="DH2" s="1"/>
      <c r="DI2" s="1"/>
      <c r="DJ2" s="1"/>
      <c r="DK2" s="1"/>
      <c r="DL2" s="1"/>
    </row>
    <row r="3" spans="1:116" ht="15" customHeight="1" x14ac:dyDescent="0.25">
      <c r="A3" s="78" t="s">
        <v>91</v>
      </c>
      <c r="B3" s="12" t="s">
        <v>92</v>
      </c>
      <c r="C3" s="12" t="s">
        <v>93</v>
      </c>
      <c r="D3" s="45" t="s">
        <v>94</v>
      </c>
      <c r="E3" s="13">
        <v>45322</v>
      </c>
      <c r="F3" s="12" t="s">
        <v>95</v>
      </c>
      <c r="G3" s="12" t="s">
        <v>96</v>
      </c>
      <c r="H3" s="12" t="s">
        <v>97</v>
      </c>
      <c r="I3" s="13">
        <v>45322</v>
      </c>
      <c r="J3" s="12" t="s">
        <v>98</v>
      </c>
      <c r="K3" s="12" t="s">
        <v>99</v>
      </c>
      <c r="L3" s="12" t="s">
        <v>100</v>
      </c>
      <c r="M3" s="12">
        <v>4</v>
      </c>
      <c r="N3" s="12" t="s">
        <v>101</v>
      </c>
      <c r="O3" s="12" t="s">
        <v>102</v>
      </c>
      <c r="P3" s="12" t="s">
        <v>103</v>
      </c>
      <c r="Q3" s="12">
        <v>8</v>
      </c>
      <c r="R3" s="13">
        <v>45320</v>
      </c>
      <c r="S3" s="14">
        <v>34894560</v>
      </c>
      <c r="T3" s="12" t="s">
        <v>104</v>
      </c>
      <c r="U3" s="14">
        <v>34894560</v>
      </c>
      <c r="V3" s="14">
        <v>8723640</v>
      </c>
      <c r="W3" s="12" t="s">
        <v>97</v>
      </c>
      <c r="X3" s="12">
        <v>0</v>
      </c>
      <c r="Y3" s="15">
        <f t="shared" ref="Y3:Y73" si="0">U3+X3</f>
        <v>34894560</v>
      </c>
      <c r="Z3" s="12" t="s">
        <v>97</v>
      </c>
      <c r="AA3" s="12" t="s">
        <v>97</v>
      </c>
      <c r="AB3" s="12" t="s">
        <v>97</v>
      </c>
      <c r="AC3" s="12" t="s">
        <v>97</v>
      </c>
      <c r="AD3" s="12" t="s">
        <v>97</v>
      </c>
      <c r="AE3" s="12" t="s">
        <v>105</v>
      </c>
      <c r="AF3" s="16" t="s">
        <v>106</v>
      </c>
      <c r="AG3" s="16" t="s">
        <v>107</v>
      </c>
      <c r="AH3" s="12" t="s">
        <v>108</v>
      </c>
      <c r="AI3" s="12" t="s">
        <v>109</v>
      </c>
      <c r="AJ3" s="12" t="s">
        <v>109</v>
      </c>
      <c r="AK3" s="16" t="s">
        <v>110</v>
      </c>
      <c r="AL3" s="16" t="s">
        <v>111</v>
      </c>
      <c r="AM3" s="16" t="s">
        <v>97</v>
      </c>
      <c r="AN3" s="12" t="s">
        <v>97</v>
      </c>
      <c r="AO3" s="12" t="s">
        <v>97</v>
      </c>
      <c r="AP3" s="12" t="s">
        <v>112</v>
      </c>
      <c r="AQ3" s="12" t="s">
        <v>113</v>
      </c>
      <c r="AR3" s="12">
        <v>4</v>
      </c>
      <c r="AS3" s="13">
        <v>45322</v>
      </c>
      <c r="AT3" s="12" t="s">
        <v>97</v>
      </c>
      <c r="AU3" s="12" t="s">
        <v>97</v>
      </c>
      <c r="AV3" s="12" t="s">
        <v>97</v>
      </c>
      <c r="AW3" s="12" t="s">
        <v>97</v>
      </c>
      <c r="AX3" s="17">
        <v>45323</v>
      </c>
      <c r="AY3" s="17">
        <v>45443</v>
      </c>
      <c r="AZ3" s="12" t="s">
        <v>114</v>
      </c>
      <c r="BA3" s="12" t="s">
        <v>115</v>
      </c>
      <c r="BB3" s="12" t="s">
        <v>97</v>
      </c>
      <c r="BC3" s="12" t="s">
        <v>97</v>
      </c>
      <c r="BD3" s="12" t="s">
        <v>97</v>
      </c>
      <c r="BE3" s="12" t="s">
        <v>97</v>
      </c>
      <c r="BF3" s="18" t="str">
        <f>AE3</f>
        <v>MARIA FERNANDA RODRIGUEZ VELA</v>
      </c>
      <c r="BG3" s="19">
        <f>Y3</f>
        <v>34894560</v>
      </c>
      <c r="BH3" s="19" t="str">
        <f>L3</f>
        <v>2 2. Meses</v>
      </c>
      <c r="BI3" s="20">
        <f>M3</f>
        <v>4</v>
      </c>
      <c r="BJ3" s="93"/>
      <c r="BK3" s="15"/>
      <c r="BL3" s="93">
        <v>8723640</v>
      </c>
      <c r="BM3" s="19"/>
      <c r="BN3" s="19"/>
      <c r="BO3" s="19"/>
      <c r="BP3" s="19"/>
      <c r="BQ3" s="14"/>
      <c r="BR3" s="21"/>
      <c r="BS3" s="14"/>
      <c r="BT3" s="14"/>
      <c r="BU3" s="12"/>
      <c r="BV3" s="12"/>
      <c r="BW3" s="22"/>
      <c r="BX3" s="22"/>
      <c r="BY3" s="22"/>
      <c r="BZ3" s="22"/>
      <c r="CA3" s="22"/>
      <c r="CB3" s="23">
        <f t="shared" ref="CB3:CB58" si="1">SUM(BJ3:CA3)</f>
        <v>8723640</v>
      </c>
      <c r="CC3" s="24">
        <f t="shared" ref="CC3:CC58" si="2">CB3/BG3</f>
        <v>0.25</v>
      </c>
      <c r="CD3" s="25" t="str">
        <f t="shared" ref="CD3:CD58" si="3">IF(CC3=1,"4 4. Pago definitivo","3 3. Pago Parcial")</f>
        <v>3 3. Pago Parcial</v>
      </c>
      <c r="CE3" s="75"/>
      <c r="CF3" s="75"/>
      <c r="CG3" s="75"/>
      <c r="CH3" s="75"/>
      <c r="CI3" s="75"/>
      <c r="CJ3" s="94"/>
      <c r="CK3" s="75"/>
      <c r="CL3" s="75"/>
      <c r="CM3" s="76"/>
      <c r="CN3" s="26"/>
      <c r="CO3" s="26">
        <f>CN3</f>
        <v>0</v>
      </c>
      <c r="CP3" s="27">
        <f t="shared" ref="CP3:CP58" si="4">CB3</f>
        <v>8723640</v>
      </c>
      <c r="CQ3" s="27">
        <f t="shared" ref="CQ3:CQ58" si="5">BG3-CB3</f>
        <v>26170920</v>
      </c>
      <c r="CR3" s="22"/>
      <c r="CS3" s="22"/>
    </row>
    <row r="4" spans="1:116" ht="15" customHeight="1" x14ac:dyDescent="0.25">
      <c r="A4" s="79" t="s">
        <v>116</v>
      </c>
      <c r="B4" s="22" t="s">
        <v>92</v>
      </c>
      <c r="C4" s="22" t="s">
        <v>117</v>
      </c>
      <c r="D4" s="45" t="s">
        <v>118</v>
      </c>
      <c r="E4" s="28">
        <v>45322</v>
      </c>
      <c r="F4" s="22" t="s">
        <v>95</v>
      </c>
      <c r="G4" s="22" t="s">
        <v>96</v>
      </c>
      <c r="H4" s="22" t="s">
        <v>97</v>
      </c>
      <c r="I4" s="28">
        <v>45322</v>
      </c>
      <c r="J4" s="22" t="s">
        <v>119</v>
      </c>
      <c r="K4" s="22" t="s">
        <v>99</v>
      </c>
      <c r="L4" s="22" t="s">
        <v>100</v>
      </c>
      <c r="M4" s="22">
        <v>4</v>
      </c>
      <c r="N4" s="22" t="s">
        <v>101</v>
      </c>
      <c r="O4" s="22" t="s">
        <v>102</v>
      </c>
      <c r="P4" s="22" t="s">
        <v>103</v>
      </c>
      <c r="Q4" s="22">
        <v>7</v>
      </c>
      <c r="R4" s="28">
        <v>45320</v>
      </c>
      <c r="S4" s="23">
        <v>34894560</v>
      </c>
      <c r="T4" s="22" t="s">
        <v>104</v>
      </c>
      <c r="U4" s="23">
        <v>34894560</v>
      </c>
      <c r="V4" s="23">
        <v>8723640</v>
      </c>
      <c r="W4" s="22" t="s">
        <v>97</v>
      </c>
      <c r="X4" s="22">
        <v>0</v>
      </c>
      <c r="Y4" s="26">
        <f t="shared" si="0"/>
        <v>34894560</v>
      </c>
      <c r="Z4" s="22" t="s">
        <v>97</v>
      </c>
      <c r="AA4" s="22" t="s">
        <v>97</v>
      </c>
      <c r="AB4" s="22" t="s">
        <v>97</v>
      </c>
      <c r="AC4" s="22" t="s">
        <v>97</v>
      </c>
      <c r="AD4" s="22" t="s">
        <v>97</v>
      </c>
      <c r="AE4" s="22" t="s">
        <v>120</v>
      </c>
      <c r="AF4" s="29" t="s">
        <v>106</v>
      </c>
      <c r="AG4" s="29" t="s">
        <v>107</v>
      </c>
      <c r="AH4" s="22" t="s">
        <v>108</v>
      </c>
      <c r="AI4" s="22" t="s">
        <v>109</v>
      </c>
      <c r="AJ4" s="22" t="s">
        <v>109</v>
      </c>
      <c r="AK4" s="29" t="s">
        <v>110</v>
      </c>
      <c r="AL4" s="29" t="s">
        <v>111</v>
      </c>
      <c r="AM4" s="29" t="s">
        <v>97</v>
      </c>
      <c r="AN4" s="22" t="s">
        <v>97</v>
      </c>
      <c r="AO4" s="22" t="s">
        <v>97</v>
      </c>
      <c r="AP4" s="22" t="s">
        <v>112</v>
      </c>
      <c r="AQ4" s="22" t="s">
        <v>121</v>
      </c>
      <c r="AR4" s="22">
        <v>5</v>
      </c>
      <c r="AS4" s="28">
        <v>45322</v>
      </c>
      <c r="AT4" s="22" t="s">
        <v>97</v>
      </c>
      <c r="AU4" s="22" t="s">
        <v>97</v>
      </c>
      <c r="AV4" s="22" t="s">
        <v>97</v>
      </c>
      <c r="AW4" s="22" t="s">
        <v>97</v>
      </c>
      <c r="AX4" s="30">
        <v>45323</v>
      </c>
      <c r="AY4" s="30">
        <v>45443</v>
      </c>
      <c r="AZ4" s="22" t="s">
        <v>114</v>
      </c>
      <c r="BA4" s="22" t="s">
        <v>115</v>
      </c>
      <c r="BB4" s="22" t="s">
        <v>97</v>
      </c>
      <c r="BC4" s="22" t="s">
        <v>97</v>
      </c>
      <c r="BD4" s="22" t="s">
        <v>97</v>
      </c>
      <c r="BE4" s="22" t="s">
        <v>97</v>
      </c>
      <c r="BF4" s="7" t="str">
        <f>AE4</f>
        <v xml:space="preserve">GINA CATHERINE VANEGAS SOLANO </v>
      </c>
      <c r="BG4" s="27">
        <f>Y4</f>
        <v>34894560</v>
      </c>
      <c r="BH4" s="27" t="str">
        <f>L4</f>
        <v>2 2. Meses</v>
      </c>
      <c r="BI4" s="31">
        <f>M4</f>
        <v>4</v>
      </c>
      <c r="BJ4" s="95"/>
      <c r="BK4" s="26"/>
      <c r="BL4" s="95">
        <v>8723640</v>
      </c>
      <c r="BM4" s="27"/>
      <c r="BN4" s="27"/>
      <c r="BO4" s="27"/>
      <c r="BP4" s="27"/>
      <c r="BQ4" s="23"/>
      <c r="BR4" s="32"/>
      <c r="BS4" s="23"/>
      <c r="BT4" s="23"/>
      <c r="BU4" s="33"/>
      <c r="BV4" s="22"/>
      <c r="BW4" s="22"/>
      <c r="BX4" s="22"/>
      <c r="BY4" s="22"/>
      <c r="BZ4" s="22"/>
      <c r="CA4" s="22"/>
      <c r="CB4" s="23">
        <f t="shared" si="1"/>
        <v>8723640</v>
      </c>
      <c r="CC4" s="24">
        <f t="shared" si="2"/>
        <v>0.25</v>
      </c>
      <c r="CD4" s="25" t="str">
        <f t="shared" si="3"/>
        <v>3 3. Pago Parcial</v>
      </c>
      <c r="CE4" s="75"/>
      <c r="CF4" s="75"/>
      <c r="CG4" s="75"/>
      <c r="CH4" s="75"/>
      <c r="CI4" s="75"/>
      <c r="CJ4" s="94"/>
      <c r="CK4" s="75"/>
      <c r="CL4" s="75"/>
      <c r="CM4" s="76"/>
      <c r="CN4" s="26"/>
      <c r="CO4" s="26">
        <f>CN4</f>
        <v>0</v>
      </c>
      <c r="CP4" s="27">
        <f t="shared" si="4"/>
        <v>8723640</v>
      </c>
      <c r="CQ4" s="27">
        <f t="shared" si="5"/>
        <v>26170920</v>
      </c>
      <c r="CR4" s="22"/>
      <c r="CS4" s="22"/>
    </row>
    <row r="5" spans="1:116" ht="15" customHeight="1" x14ac:dyDescent="0.25">
      <c r="A5" s="79" t="s">
        <v>122</v>
      </c>
      <c r="B5" s="22" t="s">
        <v>92</v>
      </c>
      <c r="C5" s="22" t="s">
        <v>123</v>
      </c>
      <c r="D5" s="45" t="s">
        <v>124</v>
      </c>
      <c r="E5" s="28">
        <v>45321</v>
      </c>
      <c r="F5" s="22" t="s">
        <v>95</v>
      </c>
      <c r="G5" s="22" t="s">
        <v>96</v>
      </c>
      <c r="H5" s="22" t="s">
        <v>97</v>
      </c>
      <c r="I5" s="28">
        <v>45321</v>
      </c>
      <c r="J5" s="22" t="s">
        <v>125</v>
      </c>
      <c r="K5" s="22" t="s">
        <v>99</v>
      </c>
      <c r="L5" s="22" t="s">
        <v>100</v>
      </c>
      <c r="M5" s="22">
        <v>4</v>
      </c>
      <c r="N5" s="22" t="s">
        <v>101</v>
      </c>
      <c r="O5" s="22" t="s">
        <v>126</v>
      </c>
      <c r="P5" s="22" t="s">
        <v>127</v>
      </c>
      <c r="Q5" s="22">
        <v>12</v>
      </c>
      <c r="R5" s="28">
        <v>45320</v>
      </c>
      <c r="S5" s="23">
        <v>34894560</v>
      </c>
      <c r="T5" s="22" t="s">
        <v>104</v>
      </c>
      <c r="U5" s="23">
        <v>34894560</v>
      </c>
      <c r="V5" s="23">
        <v>8723640</v>
      </c>
      <c r="W5" s="22" t="s">
        <v>97</v>
      </c>
      <c r="X5" s="22">
        <v>0</v>
      </c>
      <c r="Y5" s="26">
        <f t="shared" si="0"/>
        <v>34894560</v>
      </c>
      <c r="Z5" s="22" t="s">
        <v>97</v>
      </c>
      <c r="AA5" s="22" t="s">
        <v>97</v>
      </c>
      <c r="AB5" s="22" t="s">
        <v>97</v>
      </c>
      <c r="AC5" s="22" t="s">
        <v>97</v>
      </c>
      <c r="AD5" s="22" t="s">
        <v>97</v>
      </c>
      <c r="AE5" s="22" t="s">
        <v>128</v>
      </c>
      <c r="AF5" s="29" t="s">
        <v>106</v>
      </c>
      <c r="AG5" s="29" t="s">
        <v>107</v>
      </c>
      <c r="AH5" s="22" t="s">
        <v>108</v>
      </c>
      <c r="AI5" s="22" t="s">
        <v>109</v>
      </c>
      <c r="AJ5" s="22" t="s">
        <v>109</v>
      </c>
      <c r="AK5" s="29" t="s">
        <v>110</v>
      </c>
      <c r="AL5" s="29" t="s">
        <v>111</v>
      </c>
      <c r="AM5" s="29" t="s">
        <v>97</v>
      </c>
      <c r="AN5" s="22" t="s">
        <v>97</v>
      </c>
      <c r="AO5" s="22" t="s">
        <v>97</v>
      </c>
      <c r="AP5" s="22" t="s">
        <v>112</v>
      </c>
      <c r="AQ5" s="22" t="s">
        <v>129</v>
      </c>
      <c r="AR5" s="22">
        <v>6</v>
      </c>
      <c r="AS5" s="28">
        <v>45322</v>
      </c>
      <c r="AT5" s="22" t="s">
        <v>97</v>
      </c>
      <c r="AU5" s="22" t="s">
        <v>97</v>
      </c>
      <c r="AV5" s="22" t="s">
        <v>97</v>
      </c>
      <c r="AW5" s="22" t="s">
        <v>97</v>
      </c>
      <c r="AX5" s="30">
        <v>45323</v>
      </c>
      <c r="AY5" s="30">
        <v>45443</v>
      </c>
      <c r="AZ5" s="22" t="s">
        <v>114</v>
      </c>
      <c r="BA5" s="22" t="s">
        <v>115</v>
      </c>
      <c r="BB5" s="22" t="s">
        <v>97</v>
      </c>
      <c r="BC5" s="22" t="s">
        <v>97</v>
      </c>
      <c r="BD5" s="22" t="s">
        <v>97</v>
      </c>
      <c r="BE5" s="22" t="s">
        <v>97</v>
      </c>
      <c r="BF5" s="7" t="str">
        <f>AE5</f>
        <v>MAGNERY EDITH VARGAS MORALES</v>
      </c>
      <c r="BG5" s="27">
        <f>Y5</f>
        <v>34894560</v>
      </c>
      <c r="BH5" s="27" t="str">
        <f>L5</f>
        <v>2 2. Meses</v>
      </c>
      <c r="BI5" s="31">
        <f>M5</f>
        <v>4</v>
      </c>
      <c r="BJ5" s="93"/>
      <c r="BK5" s="26"/>
      <c r="BL5" s="93">
        <v>8723640</v>
      </c>
      <c r="BM5" s="27"/>
      <c r="BN5" s="27"/>
      <c r="BO5" s="27"/>
      <c r="BP5" s="27"/>
      <c r="BQ5" s="23"/>
      <c r="BR5" s="32"/>
      <c r="BS5" s="23"/>
      <c r="BT5" s="23"/>
      <c r="BU5" s="22"/>
      <c r="BV5" s="22"/>
      <c r="BW5" s="22"/>
      <c r="BX5" s="22"/>
      <c r="BY5" s="22"/>
      <c r="BZ5" s="22"/>
      <c r="CA5" s="22"/>
      <c r="CB5" s="23">
        <f t="shared" si="1"/>
        <v>8723640</v>
      </c>
      <c r="CC5" s="24">
        <f t="shared" si="2"/>
        <v>0.25</v>
      </c>
      <c r="CD5" s="25" t="str">
        <f t="shared" si="3"/>
        <v>3 3. Pago Parcial</v>
      </c>
      <c r="CE5" s="75"/>
      <c r="CF5" s="75"/>
      <c r="CG5" s="75"/>
      <c r="CH5" s="75"/>
      <c r="CI5" s="75"/>
      <c r="CJ5" s="94"/>
      <c r="CK5" s="75"/>
      <c r="CL5" s="75"/>
      <c r="CM5" s="76"/>
      <c r="CN5" s="26"/>
      <c r="CO5" s="26">
        <f>CN5</f>
        <v>0</v>
      </c>
      <c r="CP5" s="27">
        <f t="shared" si="4"/>
        <v>8723640</v>
      </c>
      <c r="CQ5" s="27">
        <f t="shared" si="5"/>
        <v>26170920</v>
      </c>
      <c r="CR5" s="22"/>
      <c r="CS5" s="22"/>
    </row>
    <row r="6" spans="1:116" ht="15" customHeight="1" x14ac:dyDescent="0.25">
      <c r="A6" s="80" t="s">
        <v>130</v>
      </c>
      <c r="B6" s="22" t="s">
        <v>92</v>
      </c>
      <c r="C6" s="22" t="s">
        <v>131</v>
      </c>
      <c r="D6" s="45" t="s">
        <v>132</v>
      </c>
      <c r="E6" s="28">
        <v>45322</v>
      </c>
      <c r="F6" s="22" t="s">
        <v>95</v>
      </c>
      <c r="G6" s="22" t="s">
        <v>96</v>
      </c>
      <c r="H6" s="22" t="s">
        <v>97</v>
      </c>
      <c r="I6" s="28">
        <v>45322</v>
      </c>
      <c r="J6" s="22" t="s">
        <v>133</v>
      </c>
      <c r="K6" s="22" t="s">
        <v>99</v>
      </c>
      <c r="L6" s="22" t="s">
        <v>100</v>
      </c>
      <c r="M6" s="22">
        <v>4</v>
      </c>
      <c r="N6" s="22" t="s">
        <v>134</v>
      </c>
      <c r="O6" s="22" t="s">
        <v>135</v>
      </c>
      <c r="P6" s="22" t="s">
        <v>97</v>
      </c>
      <c r="Q6" s="22">
        <v>11</v>
      </c>
      <c r="R6" s="28">
        <v>45320</v>
      </c>
      <c r="S6" s="23">
        <v>34894560</v>
      </c>
      <c r="T6" s="22" t="s">
        <v>104</v>
      </c>
      <c r="U6" s="23">
        <v>34894560</v>
      </c>
      <c r="V6" s="23">
        <v>8723640</v>
      </c>
      <c r="W6" s="46" t="s">
        <v>97</v>
      </c>
      <c r="X6" s="26">
        <v>0</v>
      </c>
      <c r="Y6" s="26">
        <f t="shared" si="0"/>
        <v>34894560</v>
      </c>
      <c r="Z6" s="22" t="s">
        <v>97</v>
      </c>
      <c r="AA6" s="46" t="s">
        <v>97</v>
      </c>
      <c r="AB6" s="22" t="s">
        <v>97</v>
      </c>
      <c r="AC6" s="22" t="s">
        <v>97</v>
      </c>
      <c r="AD6" s="22" t="s">
        <v>97</v>
      </c>
      <c r="AE6" s="7" t="s">
        <v>136</v>
      </c>
      <c r="AF6" s="29" t="s">
        <v>106</v>
      </c>
      <c r="AG6" s="29" t="s">
        <v>107</v>
      </c>
      <c r="AH6" s="46" t="s">
        <v>108</v>
      </c>
      <c r="AI6" s="46" t="s">
        <v>109</v>
      </c>
      <c r="AJ6" s="46" t="s">
        <v>109</v>
      </c>
      <c r="AK6" s="29" t="s">
        <v>110</v>
      </c>
      <c r="AL6" s="29" t="s">
        <v>137</v>
      </c>
      <c r="AM6" s="29" t="s">
        <v>97</v>
      </c>
      <c r="AN6" s="29" t="s">
        <v>97</v>
      </c>
      <c r="AO6" s="29" t="s">
        <v>97</v>
      </c>
      <c r="AP6" s="29" t="s">
        <v>112</v>
      </c>
      <c r="AQ6" s="22" t="s">
        <v>138</v>
      </c>
      <c r="AR6" s="22">
        <v>7</v>
      </c>
      <c r="AS6" s="28">
        <v>45322</v>
      </c>
      <c r="AT6" s="29" t="s">
        <v>97</v>
      </c>
      <c r="AU6" s="46" t="s">
        <v>97</v>
      </c>
      <c r="AV6" s="29" t="s">
        <v>97</v>
      </c>
      <c r="AW6" s="46" t="s">
        <v>97</v>
      </c>
      <c r="AX6" s="30">
        <v>45323</v>
      </c>
      <c r="AY6" s="30">
        <v>45443</v>
      </c>
      <c r="AZ6" s="22" t="s">
        <v>114</v>
      </c>
      <c r="BA6" s="22" t="s">
        <v>115</v>
      </c>
      <c r="BB6" s="22" t="s">
        <v>97</v>
      </c>
      <c r="BC6" s="22" t="s">
        <v>97</v>
      </c>
      <c r="BD6" s="22" t="s">
        <v>97</v>
      </c>
      <c r="BE6" s="22" t="s">
        <v>97</v>
      </c>
      <c r="BF6" s="7" t="str">
        <f>AE6</f>
        <v>LAURA VALENTINA GOMEZ
GUTIERREZ</v>
      </c>
      <c r="BG6" s="27">
        <f>Y6</f>
        <v>34894560</v>
      </c>
      <c r="BH6" s="27" t="str">
        <f>L6</f>
        <v>2 2. Meses</v>
      </c>
      <c r="BI6" s="31">
        <f>M6</f>
        <v>4</v>
      </c>
      <c r="BJ6" s="93"/>
      <c r="BK6" s="26"/>
      <c r="BL6" s="93">
        <v>8723640</v>
      </c>
      <c r="BM6" s="27"/>
      <c r="BN6" s="27"/>
      <c r="BO6" s="27"/>
      <c r="BP6" s="27"/>
      <c r="BQ6" s="23"/>
      <c r="BR6" s="32"/>
      <c r="BS6" s="23"/>
      <c r="BT6" s="23"/>
      <c r="BU6" s="22"/>
      <c r="BV6" s="22"/>
      <c r="BW6" s="22"/>
      <c r="BX6" s="22"/>
      <c r="BY6" s="22"/>
      <c r="BZ6" s="22"/>
      <c r="CA6" s="22"/>
      <c r="CB6" s="23">
        <f t="shared" si="1"/>
        <v>8723640</v>
      </c>
      <c r="CC6" s="24">
        <f t="shared" si="2"/>
        <v>0.25</v>
      </c>
      <c r="CD6" s="25" t="str">
        <f t="shared" si="3"/>
        <v>3 3. Pago Parcial</v>
      </c>
      <c r="CE6" s="75"/>
      <c r="CF6" s="75"/>
      <c r="CG6" s="75"/>
      <c r="CH6" s="75"/>
      <c r="CI6" s="75"/>
      <c r="CJ6" s="94"/>
      <c r="CK6" s="75"/>
      <c r="CL6" s="75"/>
      <c r="CM6" s="76"/>
      <c r="CN6" s="26"/>
      <c r="CO6" s="26">
        <f>CN6</f>
        <v>0</v>
      </c>
      <c r="CP6" s="27">
        <f t="shared" si="4"/>
        <v>8723640</v>
      </c>
      <c r="CQ6" s="27">
        <f t="shared" si="5"/>
        <v>26170920</v>
      </c>
      <c r="CR6" s="22"/>
      <c r="CS6" s="22"/>
    </row>
    <row r="7" spans="1:116" ht="15" customHeight="1" x14ac:dyDescent="0.25">
      <c r="A7" s="80" t="s">
        <v>139</v>
      </c>
      <c r="B7" s="22" t="s">
        <v>92</v>
      </c>
      <c r="C7" s="22" t="s">
        <v>140</v>
      </c>
      <c r="D7" s="45" t="s">
        <v>141</v>
      </c>
      <c r="E7" s="28">
        <v>45322</v>
      </c>
      <c r="F7" s="22" t="s">
        <v>95</v>
      </c>
      <c r="G7" s="22" t="s">
        <v>96</v>
      </c>
      <c r="H7" s="22" t="s">
        <v>97</v>
      </c>
      <c r="I7" s="28">
        <v>45322</v>
      </c>
      <c r="J7" s="22" t="s">
        <v>142</v>
      </c>
      <c r="K7" s="22" t="s">
        <v>99</v>
      </c>
      <c r="L7" s="22" t="s">
        <v>100</v>
      </c>
      <c r="M7" s="22">
        <v>4</v>
      </c>
      <c r="N7" s="22" t="s">
        <v>143</v>
      </c>
      <c r="O7" s="22" t="s">
        <v>144</v>
      </c>
      <c r="P7" s="22" t="s">
        <v>97</v>
      </c>
      <c r="Q7" s="22">
        <v>13</v>
      </c>
      <c r="R7" s="28">
        <v>45320</v>
      </c>
      <c r="S7" s="23">
        <v>12832264</v>
      </c>
      <c r="T7" s="22" t="s">
        <v>104</v>
      </c>
      <c r="U7" s="23">
        <v>12829920</v>
      </c>
      <c r="V7" s="23">
        <v>3207480</v>
      </c>
      <c r="W7" s="22" t="s">
        <v>97</v>
      </c>
      <c r="X7" s="22">
        <v>0</v>
      </c>
      <c r="Y7" s="26">
        <f t="shared" si="0"/>
        <v>12829920</v>
      </c>
      <c r="Z7" s="22" t="s">
        <v>97</v>
      </c>
      <c r="AA7" s="22" t="s">
        <v>97</v>
      </c>
      <c r="AB7" s="22" t="s">
        <v>97</v>
      </c>
      <c r="AC7" s="22" t="s">
        <v>97</v>
      </c>
      <c r="AD7" s="22" t="s">
        <v>97</v>
      </c>
      <c r="AE7" s="22" t="s">
        <v>145</v>
      </c>
      <c r="AF7" s="29" t="s">
        <v>106</v>
      </c>
      <c r="AG7" s="29" t="s">
        <v>107</v>
      </c>
      <c r="AH7" s="22" t="s">
        <v>108</v>
      </c>
      <c r="AI7" s="22" t="s">
        <v>109</v>
      </c>
      <c r="AJ7" s="22" t="s">
        <v>109</v>
      </c>
      <c r="AK7" s="22" t="s">
        <v>146</v>
      </c>
      <c r="AL7" s="22" t="s">
        <v>147</v>
      </c>
      <c r="AM7" s="29" t="s">
        <v>97</v>
      </c>
      <c r="AN7" s="22" t="s">
        <v>97</v>
      </c>
      <c r="AO7" s="22" t="s">
        <v>97</v>
      </c>
      <c r="AP7" s="22" t="s">
        <v>112</v>
      </c>
      <c r="AQ7" s="22" t="s">
        <v>148</v>
      </c>
      <c r="AR7" s="22">
        <v>8</v>
      </c>
      <c r="AS7" s="28">
        <v>45322</v>
      </c>
      <c r="AT7" s="22" t="s">
        <v>97</v>
      </c>
      <c r="AU7" s="22" t="s">
        <v>97</v>
      </c>
      <c r="AV7" s="22" t="s">
        <v>97</v>
      </c>
      <c r="AW7" s="22" t="s">
        <v>97</v>
      </c>
      <c r="AX7" s="30">
        <v>45323</v>
      </c>
      <c r="AY7" s="30">
        <v>45443</v>
      </c>
      <c r="AZ7" s="22" t="s">
        <v>114</v>
      </c>
      <c r="BA7" s="22" t="s">
        <v>115</v>
      </c>
      <c r="BB7" s="22" t="s">
        <v>97</v>
      </c>
      <c r="BC7" s="22" t="s">
        <v>97</v>
      </c>
      <c r="BD7" s="22" t="s">
        <v>97</v>
      </c>
      <c r="BE7" s="22" t="s">
        <v>97</v>
      </c>
      <c r="BF7" s="7" t="str">
        <f>AE7</f>
        <v>KAREN LILIANA MOICA MORENO</v>
      </c>
      <c r="BG7" s="27">
        <f>Y7</f>
        <v>12829920</v>
      </c>
      <c r="BH7" s="27" t="str">
        <f>L7</f>
        <v>2 2. Meses</v>
      </c>
      <c r="BI7" s="31">
        <f>M7</f>
        <v>4</v>
      </c>
      <c r="BJ7" s="93"/>
      <c r="BK7" s="26"/>
      <c r="BL7" s="93">
        <v>3207480</v>
      </c>
      <c r="BM7" s="27"/>
      <c r="BN7" s="27"/>
      <c r="BO7" s="27"/>
      <c r="BP7" s="27"/>
      <c r="BQ7" s="23"/>
      <c r="BR7" s="32"/>
      <c r="BS7" s="23"/>
      <c r="BT7" s="23"/>
      <c r="BU7" s="22"/>
      <c r="BV7" s="22"/>
      <c r="BW7" s="22"/>
      <c r="BX7" s="22"/>
      <c r="BY7" s="22"/>
      <c r="BZ7" s="22"/>
      <c r="CA7" s="22"/>
      <c r="CB7" s="23">
        <f t="shared" si="1"/>
        <v>3207480</v>
      </c>
      <c r="CC7" s="24">
        <f t="shared" si="2"/>
        <v>0.25</v>
      </c>
      <c r="CD7" s="25" t="str">
        <f t="shared" si="3"/>
        <v>3 3. Pago Parcial</v>
      </c>
      <c r="CE7" s="75"/>
      <c r="CF7" s="75"/>
      <c r="CG7" s="75"/>
      <c r="CH7" s="75"/>
      <c r="CI7" s="75"/>
      <c r="CJ7" s="75"/>
      <c r="CK7" s="75"/>
      <c r="CL7" s="75"/>
      <c r="CM7" s="76"/>
      <c r="CN7" s="26"/>
      <c r="CO7" s="26"/>
      <c r="CP7" s="27">
        <f t="shared" si="4"/>
        <v>3207480</v>
      </c>
      <c r="CQ7" s="27">
        <f t="shared" si="5"/>
        <v>9622440</v>
      </c>
      <c r="CR7" s="22"/>
      <c r="CS7" s="22"/>
    </row>
    <row r="8" spans="1:116" ht="15" customHeight="1" x14ac:dyDescent="0.25">
      <c r="A8" s="79" t="s">
        <v>149</v>
      </c>
      <c r="B8" s="22" t="s">
        <v>92</v>
      </c>
      <c r="C8" s="22" t="s">
        <v>150</v>
      </c>
      <c r="D8" s="45" t="s">
        <v>151</v>
      </c>
      <c r="E8" s="28">
        <v>45323</v>
      </c>
      <c r="F8" s="22" t="s">
        <v>95</v>
      </c>
      <c r="G8" s="22" t="s">
        <v>96</v>
      </c>
      <c r="H8" s="22" t="s">
        <v>97</v>
      </c>
      <c r="I8" s="28">
        <v>45323</v>
      </c>
      <c r="J8" s="22" t="s">
        <v>152</v>
      </c>
      <c r="K8" s="22" t="s">
        <v>99</v>
      </c>
      <c r="L8" s="22" t="s">
        <v>100</v>
      </c>
      <c r="M8" s="22">
        <v>4</v>
      </c>
      <c r="N8" s="22" t="s">
        <v>143</v>
      </c>
      <c r="O8" s="22" t="s">
        <v>144</v>
      </c>
      <c r="P8" s="22" t="s">
        <v>97</v>
      </c>
      <c r="Q8" s="22">
        <v>9</v>
      </c>
      <c r="R8" s="28">
        <v>45320</v>
      </c>
      <c r="S8" s="23">
        <v>34894560</v>
      </c>
      <c r="T8" s="22" t="s">
        <v>104</v>
      </c>
      <c r="U8" s="23">
        <v>34894560</v>
      </c>
      <c r="V8" s="23">
        <v>8723640</v>
      </c>
      <c r="W8" s="22" t="s">
        <v>97</v>
      </c>
      <c r="X8" s="22">
        <v>0</v>
      </c>
      <c r="Y8" s="26">
        <f t="shared" si="0"/>
        <v>34894560</v>
      </c>
      <c r="Z8" s="22" t="s">
        <v>97</v>
      </c>
      <c r="AA8" s="22" t="s">
        <v>97</v>
      </c>
      <c r="AB8" s="22" t="s">
        <v>97</v>
      </c>
      <c r="AC8" s="22" t="s">
        <v>97</v>
      </c>
      <c r="AD8" s="22" t="s">
        <v>97</v>
      </c>
      <c r="AE8" s="7" t="s">
        <v>153</v>
      </c>
      <c r="AF8" s="29" t="s">
        <v>106</v>
      </c>
      <c r="AG8" s="29" t="s">
        <v>107</v>
      </c>
      <c r="AH8" s="22" t="s">
        <v>108</v>
      </c>
      <c r="AI8" s="22" t="s">
        <v>109</v>
      </c>
      <c r="AJ8" s="22" t="s">
        <v>109</v>
      </c>
      <c r="AK8" s="29" t="s">
        <v>110</v>
      </c>
      <c r="AL8" s="29" t="s">
        <v>154</v>
      </c>
      <c r="AM8" s="29" t="s">
        <v>97</v>
      </c>
      <c r="AN8" s="22" t="s">
        <v>97</v>
      </c>
      <c r="AO8" s="22" t="s">
        <v>97</v>
      </c>
      <c r="AP8" s="22" t="s">
        <v>112</v>
      </c>
      <c r="AQ8" s="22" t="s">
        <v>155</v>
      </c>
      <c r="AR8" s="22">
        <v>9</v>
      </c>
      <c r="AS8" s="28">
        <v>45323</v>
      </c>
      <c r="AT8" s="22" t="s">
        <v>97</v>
      </c>
      <c r="AU8" s="22" t="s">
        <v>97</v>
      </c>
      <c r="AV8" s="22" t="s">
        <v>97</v>
      </c>
      <c r="AW8" s="22" t="s">
        <v>97</v>
      </c>
      <c r="AX8" s="30">
        <v>45323</v>
      </c>
      <c r="AY8" s="30">
        <v>45443</v>
      </c>
      <c r="AZ8" s="22" t="s">
        <v>114</v>
      </c>
      <c r="BA8" s="22" t="s">
        <v>115</v>
      </c>
      <c r="BB8" s="22" t="s">
        <v>97</v>
      </c>
      <c r="BC8" s="22" t="s">
        <v>97</v>
      </c>
      <c r="BD8" s="22" t="s">
        <v>97</v>
      </c>
      <c r="BE8" s="22" t="s">
        <v>97</v>
      </c>
      <c r="BF8" s="7" t="str">
        <f>AE8</f>
        <v>JESICA ALEJANDRA SIERRA RABIA</v>
      </c>
      <c r="BG8" s="27">
        <f>Y8</f>
        <v>34894560</v>
      </c>
      <c r="BH8" s="27" t="str">
        <f>L8</f>
        <v>2 2. Meses</v>
      </c>
      <c r="BI8" s="31">
        <f>M8</f>
        <v>4</v>
      </c>
      <c r="BJ8" s="93"/>
      <c r="BK8" s="26"/>
      <c r="BL8" s="93">
        <v>8723640</v>
      </c>
      <c r="BM8" s="27"/>
      <c r="BN8" s="27"/>
      <c r="BO8" s="27"/>
      <c r="BP8" s="27"/>
      <c r="BQ8" s="23"/>
      <c r="BR8" s="32"/>
      <c r="BS8" s="23"/>
      <c r="BT8" s="23"/>
      <c r="BU8" s="22"/>
      <c r="BV8" s="22"/>
      <c r="BW8" s="22"/>
      <c r="BX8" s="22"/>
      <c r="BY8" s="22"/>
      <c r="BZ8" s="22"/>
      <c r="CA8" s="22"/>
      <c r="CB8" s="23">
        <f t="shared" si="1"/>
        <v>8723640</v>
      </c>
      <c r="CC8" s="24">
        <f t="shared" si="2"/>
        <v>0.25</v>
      </c>
      <c r="CD8" s="25" t="str">
        <f t="shared" si="3"/>
        <v>3 3. Pago Parcial</v>
      </c>
      <c r="CE8" s="75"/>
      <c r="CF8" s="75"/>
      <c r="CG8" s="75"/>
      <c r="CH8" s="75"/>
      <c r="CI8" s="75"/>
      <c r="CJ8" s="94"/>
      <c r="CK8" s="75"/>
      <c r="CL8" s="75"/>
      <c r="CM8" s="76"/>
      <c r="CN8" s="26"/>
      <c r="CO8" s="26">
        <f t="shared" ref="CO8:CO28" si="6">CN8</f>
        <v>0</v>
      </c>
      <c r="CP8" s="27">
        <f t="shared" si="4"/>
        <v>8723640</v>
      </c>
      <c r="CQ8" s="27">
        <f t="shared" si="5"/>
        <v>26170920</v>
      </c>
      <c r="CR8" s="22"/>
      <c r="CS8" s="22"/>
    </row>
    <row r="9" spans="1:116" ht="15" customHeight="1" x14ac:dyDescent="0.25">
      <c r="A9" s="81" t="s">
        <v>156</v>
      </c>
      <c r="B9" s="22" t="s">
        <v>92</v>
      </c>
      <c r="C9" s="22" t="s">
        <v>157</v>
      </c>
      <c r="D9" s="45" t="s">
        <v>158</v>
      </c>
      <c r="E9" s="28">
        <v>45323</v>
      </c>
      <c r="F9" s="22" t="s">
        <v>95</v>
      </c>
      <c r="G9" s="22" t="s">
        <v>96</v>
      </c>
      <c r="H9" s="22" t="s">
        <v>97</v>
      </c>
      <c r="I9" s="28">
        <v>45323</v>
      </c>
      <c r="J9" s="22" t="s">
        <v>159</v>
      </c>
      <c r="K9" s="22" t="s">
        <v>99</v>
      </c>
      <c r="L9" s="22" t="s">
        <v>100</v>
      </c>
      <c r="M9" s="22">
        <v>4</v>
      </c>
      <c r="N9" s="22" t="s">
        <v>160</v>
      </c>
      <c r="O9" s="22" t="s">
        <v>161</v>
      </c>
      <c r="P9" s="22" t="s">
        <v>97</v>
      </c>
      <c r="Q9" s="22">
        <v>10</v>
      </c>
      <c r="R9" s="28">
        <v>45320</v>
      </c>
      <c r="S9" s="29">
        <v>34894560</v>
      </c>
      <c r="T9" s="22" t="s">
        <v>104</v>
      </c>
      <c r="U9" s="23">
        <v>34894560</v>
      </c>
      <c r="V9" s="23">
        <v>8723640</v>
      </c>
      <c r="W9" s="22" t="s">
        <v>97</v>
      </c>
      <c r="X9" s="22">
        <v>0</v>
      </c>
      <c r="Y9" s="26">
        <f t="shared" si="0"/>
        <v>34894560</v>
      </c>
      <c r="Z9" s="22" t="s">
        <v>97</v>
      </c>
      <c r="AA9" s="22" t="s">
        <v>97</v>
      </c>
      <c r="AB9" s="22" t="s">
        <v>97</v>
      </c>
      <c r="AC9" s="22" t="s">
        <v>97</v>
      </c>
      <c r="AD9" s="22" t="s">
        <v>97</v>
      </c>
      <c r="AE9" s="22" t="s">
        <v>162</v>
      </c>
      <c r="AF9" s="29" t="s">
        <v>106</v>
      </c>
      <c r="AG9" s="29" t="s">
        <v>107</v>
      </c>
      <c r="AH9" s="22" t="s">
        <v>108</v>
      </c>
      <c r="AI9" s="22" t="s">
        <v>109</v>
      </c>
      <c r="AJ9" s="22" t="s">
        <v>109</v>
      </c>
      <c r="AK9" s="22" t="s">
        <v>110</v>
      </c>
      <c r="AL9" s="22" t="s">
        <v>163</v>
      </c>
      <c r="AM9" s="22" t="s">
        <v>97</v>
      </c>
      <c r="AN9" s="22" t="s">
        <v>97</v>
      </c>
      <c r="AO9" s="22" t="s">
        <v>97</v>
      </c>
      <c r="AP9" s="22" t="s">
        <v>112</v>
      </c>
      <c r="AQ9" s="22" t="s">
        <v>164</v>
      </c>
      <c r="AR9" s="22">
        <v>10</v>
      </c>
      <c r="AS9" s="28">
        <v>45323</v>
      </c>
      <c r="AT9" s="22" t="s">
        <v>97</v>
      </c>
      <c r="AU9" s="22" t="s">
        <v>97</v>
      </c>
      <c r="AV9" s="22" t="s">
        <v>97</v>
      </c>
      <c r="AW9" s="22" t="s">
        <v>97</v>
      </c>
      <c r="AX9" s="30">
        <v>45323</v>
      </c>
      <c r="AY9" s="30">
        <v>45443</v>
      </c>
      <c r="AZ9" s="22" t="s">
        <v>114</v>
      </c>
      <c r="BA9" s="22" t="s">
        <v>115</v>
      </c>
      <c r="BB9" s="22" t="s">
        <v>97</v>
      </c>
      <c r="BC9" s="22" t="s">
        <v>97</v>
      </c>
      <c r="BD9" s="22" t="s">
        <v>97</v>
      </c>
      <c r="BE9" s="22" t="s">
        <v>97</v>
      </c>
      <c r="BF9" s="7" t="str">
        <f>AE9</f>
        <v>PAOLA GOMEZ MARTINEZ</v>
      </c>
      <c r="BG9" s="27">
        <f>Y9</f>
        <v>34894560</v>
      </c>
      <c r="BH9" s="27" t="str">
        <f>L9</f>
        <v>2 2. Meses</v>
      </c>
      <c r="BI9" s="31">
        <f>M9</f>
        <v>4</v>
      </c>
      <c r="BJ9" s="93"/>
      <c r="BK9" s="26"/>
      <c r="BL9" s="93">
        <v>8723640</v>
      </c>
      <c r="BM9" s="27"/>
      <c r="BN9" s="27"/>
      <c r="BO9" s="27"/>
      <c r="BP9" s="27"/>
      <c r="BQ9" s="23"/>
      <c r="BR9" s="32"/>
      <c r="BS9" s="23"/>
      <c r="BT9" s="23"/>
      <c r="BU9" s="22"/>
      <c r="BV9" s="22"/>
      <c r="BW9" s="22"/>
      <c r="BX9" s="22"/>
      <c r="BY9" s="22"/>
      <c r="BZ9" s="22"/>
      <c r="CA9" s="22"/>
      <c r="CB9" s="23">
        <f t="shared" si="1"/>
        <v>8723640</v>
      </c>
      <c r="CC9" s="24">
        <f t="shared" si="2"/>
        <v>0.25</v>
      </c>
      <c r="CD9" s="25" t="str">
        <f t="shared" si="3"/>
        <v>3 3. Pago Parcial</v>
      </c>
      <c r="CE9" s="75"/>
      <c r="CF9" s="75"/>
      <c r="CG9" s="75"/>
      <c r="CH9" s="75"/>
      <c r="CI9" s="75"/>
      <c r="CJ9" s="94"/>
      <c r="CK9" s="75"/>
      <c r="CL9" s="75"/>
      <c r="CM9" s="76"/>
      <c r="CN9" s="26"/>
      <c r="CO9" s="26">
        <f t="shared" si="6"/>
        <v>0</v>
      </c>
      <c r="CP9" s="27">
        <f t="shared" si="4"/>
        <v>8723640</v>
      </c>
      <c r="CQ9" s="27">
        <f t="shared" si="5"/>
        <v>26170920</v>
      </c>
      <c r="CR9" s="22"/>
      <c r="CS9" s="22"/>
    </row>
    <row r="10" spans="1:116" ht="15" customHeight="1" x14ac:dyDescent="0.25">
      <c r="A10" s="79" t="s">
        <v>165</v>
      </c>
      <c r="B10" s="22" t="s">
        <v>92</v>
      </c>
      <c r="C10" s="22" t="s">
        <v>166</v>
      </c>
      <c r="D10" s="45" t="s">
        <v>167</v>
      </c>
      <c r="E10" s="28">
        <v>45327</v>
      </c>
      <c r="F10" s="22" t="s">
        <v>95</v>
      </c>
      <c r="G10" s="22" t="s">
        <v>96</v>
      </c>
      <c r="H10" s="22" t="s">
        <v>97</v>
      </c>
      <c r="I10" s="28">
        <v>45327</v>
      </c>
      <c r="J10" s="22" t="s">
        <v>168</v>
      </c>
      <c r="K10" s="22" t="s">
        <v>99</v>
      </c>
      <c r="L10" s="22" t="s">
        <v>100</v>
      </c>
      <c r="M10" s="22">
        <v>5</v>
      </c>
      <c r="N10" s="22" t="s">
        <v>169</v>
      </c>
      <c r="O10" s="22" t="s">
        <v>170</v>
      </c>
      <c r="P10" s="22" t="s">
        <v>171</v>
      </c>
      <c r="Q10" s="22">
        <v>23</v>
      </c>
      <c r="R10" s="28">
        <v>45321</v>
      </c>
      <c r="S10" s="23">
        <v>51548775</v>
      </c>
      <c r="T10" s="22" t="s">
        <v>172</v>
      </c>
      <c r="U10" s="23">
        <v>51548775</v>
      </c>
      <c r="V10" s="23">
        <v>10309755</v>
      </c>
      <c r="W10" s="22" t="s">
        <v>97</v>
      </c>
      <c r="X10" s="26">
        <v>0</v>
      </c>
      <c r="Y10" s="26">
        <f t="shared" si="0"/>
        <v>51548775</v>
      </c>
      <c r="Z10" s="22" t="s">
        <v>97</v>
      </c>
      <c r="AA10" s="22" t="s">
        <v>97</v>
      </c>
      <c r="AB10" s="22" t="s">
        <v>97</v>
      </c>
      <c r="AC10" s="22" t="s">
        <v>97</v>
      </c>
      <c r="AD10" s="22" t="s">
        <v>97</v>
      </c>
      <c r="AE10" s="7" t="s">
        <v>173</v>
      </c>
      <c r="AF10" s="29" t="s">
        <v>106</v>
      </c>
      <c r="AG10" s="29" t="s">
        <v>107</v>
      </c>
      <c r="AH10" s="22" t="s">
        <v>108</v>
      </c>
      <c r="AI10" s="22" t="s">
        <v>109</v>
      </c>
      <c r="AJ10" s="22" t="s">
        <v>109</v>
      </c>
      <c r="AK10" s="22" t="s">
        <v>174</v>
      </c>
      <c r="AL10" s="22" t="s">
        <v>147</v>
      </c>
      <c r="AM10" s="22" t="s">
        <v>97</v>
      </c>
      <c r="AN10" s="29" t="s">
        <v>97</v>
      </c>
      <c r="AO10" s="29" t="s">
        <v>97</v>
      </c>
      <c r="AP10" s="29" t="s">
        <v>112</v>
      </c>
      <c r="AQ10" s="22" t="s">
        <v>175</v>
      </c>
      <c r="AR10" s="22">
        <v>12</v>
      </c>
      <c r="AS10" s="28">
        <v>45327</v>
      </c>
      <c r="AT10" s="29" t="s">
        <v>97</v>
      </c>
      <c r="AU10" s="22" t="s">
        <v>97</v>
      </c>
      <c r="AV10" s="29" t="s">
        <v>97</v>
      </c>
      <c r="AW10" s="22" t="s">
        <v>97</v>
      </c>
      <c r="AX10" s="30">
        <v>45327</v>
      </c>
      <c r="AY10" s="30">
        <v>45477</v>
      </c>
      <c r="AZ10" s="22" t="s">
        <v>114</v>
      </c>
      <c r="BA10" s="22" t="s">
        <v>115</v>
      </c>
      <c r="BB10" s="22" t="s">
        <v>97</v>
      </c>
      <c r="BC10" s="22" t="s">
        <v>97</v>
      </c>
      <c r="BD10" s="22" t="s">
        <v>97</v>
      </c>
      <c r="BE10" s="22" t="s">
        <v>97</v>
      </c>
      <c r="BF10" s="7" t="str">
        <f>AE10</f>
        <v>OSCAR MIGUEL DIAZ ROMERO</v>
      </c>
      <c r="BG10" s="27">
        <f>Y10</f>
        <v>51548775</v>
      </c>
      <c r="BH10" s="27" t="str">
        <f>L10</f>
        <v>2 2. Meses</v>
      </c>
      <c r="BI10" s="31">
        <f>M10</f>
        <v>5</v>
      </c>
      <c r="BJ10" s="93"/>
      <c r="BK10" s="26"/>
      <c r="BL10" s="93">
        <v>8935121</v>
      </c>
      <c r="BM10" s="27"/>
      <c r="BN10" s="27"/>
      <c r="BO10" s="27"/>
      <c r="BP10" s="27"/>
      <c r="BQ10" s="23"/>
      <c r="BR10" s="22"/>
      <c r="BS10" s="23"/>
      <c r="BT10" s="23"/>
      <c r="BU10" s="22"/>
      <c r="BV10" s="22"/>
      <c r="BW10" s="22"/>
      <c r="BX10" s="22"/>
      <c r="BY10" s="22"/>
      <c r="BZ10" s="22"/>
      <c r="CA10" s="22"/>
      <c r="CB10" s="23">
        <f t="shared" si="1"/>
        <v>8935121</v>
      </c>
      <c r="CC10" s="24">
        <f t="shared" si="2"/>
        <v>0.17333333333333334</v>
      </c>
      <c r="CD10" s="25" t="str">
        <f t="shared" si="3"/>
        <v>3 3. Pago Parcial</v>
      </c>
      <c r="CE10" s="75"/>
      <c r="CF10" s="75"/>
      <c r="CG10" s="75"/>
      <c r="CH10" s="75"/>
      <c r="CI10" s="75"/>
      <c r="CJ10" s="94"/>
      <c r="CK10" s="75"/>
      <c r="CL10" s="75"/>
      <c r="CM10" s="76"/>
      <c r="CN10" s="26"/>
      <c r="CO10" s="26">
        <f t="shared" si="6"/>
        <v>0</v>
      </c>
      <c r="CP10" s="27">
        <f t="shared" si="4"/>
        <v>8935121</v>
      </c>
      <c r="CQ10" s="27">
        <f t="shared" si="5"/>
        <v>42613654</v>
      </c>
      <c r="CR10" s="22"/>
      <c r="CS10" s="22"/>
    </row>
    <row r="11" spans="1:116" ht="15" customHeight="1" x14ac:dyDescent="0.25">
      <c r="A11" s="79" t="s">
        <v>176</v>
      </c>
      <c r="B11" s="22" t="s">
        <v>92</v>
      </c>
      <c r="C11" s="22" t="s">
        <v>177</v>
      </c>
      <c r="D11" s="45" t="s">
        <v>178</v>
      </c>
      <c r="E11" s="28">
        <v>45327</v>
      </c>
      <c r="F11" s="22" t="s">
        <v>95</v>
      </c>
      <c r="G11" s="22" t="s">
        <v>96</v>
      </c>
      <c r="H11" s="22" t="s">
        <v>97</v>
      </c>
      <c r="I11" s="28">
        <v>45327</v>
      </c>
      <c r="J11" s="34" t="s">
        <v>179</v>
      </c>
      <c r="K11" s="22" t="s">
        <v>99</v>
      </c>
      <c r="L11" s="22" t="s">
        <v>100</v>
      </c>
      <c r="M11" s="22">
        <v>5</v>
      </c>
      <c r="N11" s="35" t="s">
        <v>180</v>
      </c>
      <c r="O11" s="22" t="s">
        <v>170</v>
      </c>
      <c r="P11" s="22" t="s">
        <v>171</v>
      </c>
      <c r="Q11" s="22">
        <v>24</v>
      </c>
      <c r="R11" s="28">
        <v>45321</v>
      </c>
      <c r="S11" s="36">
        <v>24777785</v>
      </c>
      <c r="T11" s="22" t="s">
        <v>172</v>
      </c>
      <c r="U11" s="36">
        <v>24777785</v>
      </c>
      <c r="V11" s="23" t="s">
        <v>181</v>
      </c>
      <c r="W11" s="22" t="s">
        <v>97</v>
      </c>
      <c r="X11" s="26">
        <v>0</v>
      </c>
      <c r="Y11" s="26">
        <f t="shared" si="0"/>
        <v>24777785</v>
      </c>
      <c r="Z11" s="22" t="s">
        <v>97</v>
      </c>
      <c r="AA11" s="22" t="s">
        <v>97</v>
      </c>
      <c r="AB11" s="22" t="s">
        <v>97</v>
      </c>
      <c r="AC11" s="22" t="s">
        <v>97</v>
      </c>
      <c r="AD11" s="22" t="s">
        <v>97</v>
      </c>
      <c r="AE11" s="7" t="s">
        <v>182</v>
      </c>
      <c r="AF11" s="29" t="s">
        <v>106</v>
      </c>
      <c r="AG11" s="29" t="s">
        <v>107</v>
      </c>
      <c r="AH11" s="22" t="s">
        <v>108</v>
      </c>
      <c r="AI11" s="22" t="s">
        <v>109</v>
      </c>
      <c r="AJ11" s="22" t="s">
        <v>109</v>
      </c>
      <c r="AK11" s="22" t="s">
        <v>110</v>
      </c>
      <c r="AL11" s="22" t="s">
        <v>183</v>
      </c>
      <c r="AM11" s="22" t="s">
        <v>97</v>
      </c>
      <c r="AN11" s="29" t="s">
        <v>97</v>
      </c>
      <c r="AO11" s="29" t="s">
        <v>97</v>
      </c>
      <c r="AP11" s="22" t="s">
        <v>112</v>
      </c>
      <c r="AQ11" s="25" t="s">
        <v>184</v>
      </c>
      <c r="AR11" s="22">
        <v>13</v>
      </c>
      <c r="AS11" s="28">
        <v>45327</v>
      </c>
      <c r="AT11" s="29" t="s">
        <v>97</v>
      </c>
      <c r="AU11" s="29" t="s">
        <v>97</v>
      </c>
      <c r="AV11" s="29" t="s">
        <v>97</v>
      </c>
      <c r="AW11" s="22" t="s">
        <v>97</v>
      </c>
      <c r="AX11" s="30">
        <v>45327</v>
      </c>
      <c r="AY11" s="30">
        <v>45477</v>
      </c>
      <c r="AZ11" s="22" t="s">
        <v>114</v>
      </c>
      <c r="BA11" s="22" t="s">
        <v>115</v>
      </c>
      <c r="BB11" s="22" t="s">
        <v>97</v>
      </c>
      <c r="BC11" s="22" t="s">
        <v>97</v>
      </c>
      <c r="BD11" s="22" t="s">
        <v>97</v>
      </c>
      <c r="BE11" s="22" t="s">
        <v>97</v>
      </c>
      <c r="BF11" s="7" t="str">
        <f>AE11</f>
        <v>JEISON STEVEN PERDOMO POLANIA</v>
      </c>
      <c r="BG11" s="27">
        <f>Y11</f>
        <v>24777785</v>
      </c>
      <c r="BH11" s="27" t="str">
        <f>L11</f>
        <v>2 2. Meses</v>
      </c>
      <c r="BI11" s="31">
        <f>M11</f>
        <v>5</v>
      </c>
      <c r="BJ11" s="93"/>
      <c r="BK11" s="26"/>
      <c r="BL11" s="93">
        <v>4294816</v>
      </c>
      <c r="BM11" s="27"/>
      <c r="BN11" s="27"/>
      <c r="BO11" s="27"/>
      <c r="BP11" s="27"/>
      <c r="BQ11" s="23"/>
      <c r="BR11" s="32"/>
      <c r="BS11" s="23"/>
      <c r="BT11" s="23"/>
      <c r="BU11" s="22"/>
      <c r="BV11" s="22"/>
      <c r="BW11" s="22"/>
      <c r="BX11" s="22"/>
      <c r="BY11" s="22"/>
      <c r="BZ11" s="22"/>
      <c r="CA11" s="22"/>
      <c r="CB11" s="23">
        <f t="shared" si="1"/>
        <v>4294816</v>
      </c>
      <c r="CC11" s="24">
        <f t="shared" si="2"/>
        <v>0.17333333064275117</v>
      </c>
      <c r="CD11" s="25" t="str">
        <f t="shared" si="3"/>
        <v>3 3. Pago Parcial</v>
      </c>
      <c r="CE11" s="75"/>
      <c r="CF11" s="75"/>
      <c r="CG11" s="75"/>
      <c r="CH11" s="75"/>
      <c r="CI11" s="75"/>
      <c r="CJ11" s="94"/>
      <c r="CK11" s="75"/>
      <c r="CL11" s="75"/>
      <c r="CM11" s="76"/>
      <c r="CN11" s="26"/>
      <c r="CO11" s="26">
        <f t="shared" si="6"/>
        <v>0</v>
      </c>
      <c r="CP11" s="27">
        <f t="shared" si="4"/>
        <v>4294816</v>
      </c>
      <c r="CQ11" s="27">
        <f t="shared" si="5"/>
        <v>20482969</v>
      </c>
      <c r="CR11" s="22"/>
      <c r="CS11" s="22"/>
    </row>
    <row r="12" spans="1:116" ht="15" customHeight="1" x14ac:dyDescent="0.25">
      <c r="A12" s="79" t="s">
        <v>185</v>
      </c>
      <c r="B12" s="22" t="s">
        <v>92</v>
      </c>
      <c r="C12" s="22" t="s">
        <v>186</v>
      </c>
      <c r="D12" s="45" t="s">
        <v>187</v>
      </c>
      <c r="E12" s="28">
        <v>45328</v>
      </c>
      <c r="F12" s="22" t="s">
        <v>95</v>
      </c>
      <c r="G12" s="22" t="s">
        <v>96</v>
      </c>
      <c r="H12" s="22" t="s">
        <v>97</v>
      </c>
      <c r="I12" s="28">
        <v>45328</v>
      </c>
      <c r="J12" s="34" t="s">
        <v>188</v>
      </c>
      <c r="K12" s="22" t="s">
        <v>99</v>
      </c>
      <c r="L12" s="22" t="s">
        <v>100</v>
      </c>
      <c r="M12" s="22">
        <v>5</v>
      </c>
      <c r="N12" s="35" t="s">
        <v>189</v>
      </c>
      <c r="O12" s="22" t="s">
        <v>190</v>
      </c>
      <c r="P12" s="22" t="s">
        <v>171</v>
      </c>
      <c r="Q12" s="22">
        <v>40</v>
      </c>
      <c r="R12" s="28">
        <v>45324</v>
      </c>
      <c r="S12" s="37">
        <v>43618195</v>
      </c>
      <c r="T12" s="22" t="s">
        <v>172</v>
      </c>
      <c r="U12" s="36">
        <v>43618195</v>
      </c>
      <c r="V12" s="23">
        <v>8723639</v>
      </c>
      <c r="W12" s="22" t="s">
        <v>97</v>
      </c>
      <c r="X12" s="26">
        <v>0</v>
      </c>
      <c r="Y12" s="26">
        <f t="shared" si="0"/>
        <v>43618195</v>
      </c>
      <c r="Z12" s="22" t="s">
        <v>97</v>
      </c>
      <c r="AA12" s="22" t="s">
        <v>97</v>
      </c>
      <c r="AB12" s="22" t="s">
        <v>97</v>
      </c>
      <c r="AC12" s="22" t="s">
        <v>97</v>
      </c>
      <c r="AD12" s="22" t="s">
        <v>97</v>
      </c>
      <c r="AE12" s="7" t="s">
        <v>191</v>
      </c>
      <c r="AF12" s="29" t="s">
        <v>106</v>
      </c>
      <c r="AG12" s="29" t="s">
        <v>107</v>
      </c>
      <c r="AH12" s="22" t="s">
        <v>108</v>
      </c>
      <c r="AI12" s="22" t="s">
        <v>109</v>
      </c>
      <c r="AJ12" s="22" t="s">
        <v>109</v>
      </c>
      <c r="AK12" s="22" t="s">
        <v>192</v>
      </c>
      <c r="AL12" s="22" t="s">
        <v>111</v>
      </c>
      <c r="AM12" s="22" t="s">
        <v>97</v>
      </c>
      <c r="AN12" s="22" t="s">
        <v>97</v>
      </c>
      <c r="AO12" s="22" t="s">
        <v>97</v>
      </c>
      <c r="AP12" s="22" t="s">
        <v>112</v>
      </c>
      <c r="AQ12" s="25" t="s">
        <v>193</v>
      </c>
      <c r="AR12" s="22">
        <v>15</v>
      </c>
      <c r="AS12" s="28">
        <v>45328</v>
      </c>
      <c r="AT12" s="29" t="s">
        <v>97</v>
      </c>
      <c r="AU12" s="22" t="s">
        <v>97</v>
      </c>
      <c r="AV12" s="29" t="s">
        <v>97</v>
      </c>
      <c r="AW12" s="22" t="s">
        <v>97</v>
      </c>
      <c r="AX12" s="30">
        <v>45329</v>
      </c>
      <c r="AY12" s="30">
        <v>45479</v>
      </c>
      <c r="AZ12" s="22" t="s">
        <v>194</v>
      </c>
      <c r="BA12" s="22" t="s">
        <v>195</v>
      </c>
      <c r="BB12" s="22" t="s">
        <v>97</v>
      </c>
      <c r="BC12" s="22" t="s">
        <v>97</v>
      </c>
      <c r="BD12" s="22" t="s">
        <v>97</v>
      </c>
      <c r="BE12" s="22" t="s">
        <v>97</v>
      </c>
      <c r="BF12" s="7" t="str">
        <f>AE12</f>
        <v>JOVITA IDALBA SANBRIA CHARRY</v>
      </c>
      <c r="BG12" s="27">
        <f>Y12</f>
        <v>43618195</v>
      </c>
      <c r="BH12" s="27" t="str">
        <f>L12</f>
        <v>2 2. Meses</v>
      </c>
      <c r="BI12" s="31">
        <f>M12</f>
        <v>5</v>
      </c>
      <c r="BJ12" s="93"/>
      <c r="BK12" s="26"/>
      <c r="BL12" s="93">
        <v>6978911</v>
      </c>
      <c r="BM12" s="27"/>
      <c r="BN12" s="27"/>
      <c r="BO12" s="27"/>
      <c r="BP12" s="27"/>
      <c r="BQ12" s="23"/>
      <c r="BR12" s="32"/>
      <c r="BS12" s="23"/>
      <c r="BT12" s="23"/>
      <c r="BU12" s="22"/>
      <c r="BV12" s="22"/>
      <c r="BW12" s="22"/>
      <c r="BX12" s="22"/>
      <c r="BY12" s="22"/>
      <c r="BZ12" s="22"/>
      <c r="CA12" s="22"/>
      <c r="CB12" s="23">
        <f t="shared" si="1"/>
        <v>6978911</v>
      </c>
      <c r="CC12" s="24">
        <f t="shared" si="2"/>
        <v>0.15999999541475754</v>
      </c>
      <c r="CD12" s="25" t="str">
        <f t="shared" si="3"/>
        <v>3 3. Pago Parcial</v>
      </c>
      <c r="CE12" s="75"/>
      <c r="CF12" s="75"/>
      <c r="CG12" s="75"/>
      <c r="CH12" s="75"/>
      <c r="CI12" s="75"/>
      <c r="CJ12" s="94"/>
      <c r="CK12" s="75"/>
      <c r="CL12" s="75"/>
      <c r="CM12" s="76"/>
      <c r="CN12" s="26"/>
      <c r="CO12" s="26">
        <f t="shared" si="6"/>
        <v>0</v>
      </c>
      <c r="CP12" s="27">
        <f t="shared" si="4"/>
        <v>6978911</v>
      </c>
      <c r="CQ12" s="27">
        <f t="shared" si="5"/>
        <v>36639284</v>
      </c>
      <c r="CR12" s="22"/>
      <c r="CS12" s="22"/>
    </row>
    <row r="13" spans="1:116" ht="15" customHeight="1" x14ac:dyDescent="0.25">
      <c r="A13" s="82" t="s">
        <v>196</v>
      </c>
      <c r="B13" s="22" t="s">
        <v>92</v>
      </c>
      <c r="C13" s="22" t="s">
        <v>197</v>
      </c>
      <c r="D13" s="45" t="s">
        <v>198</v>
      </c>
      <c r="E13" s="28">
        <v>45328</v>
      </c>
      <c r="F13" s="22" t="s">
        <v>95</v>
      </c>
      <c r="G13" s="22" t="s">
        <v>96</v>
      </c>
      <c r="H13" s="79" t="s">
        <v>97</v>
      </c>
      <c r="I13" s="28">
        <v>45328</v>
      </c>
      <c r="J13" s="34" t="s">
        <v>199</v>
      </c>
      <c r="K13" s="22" t="s">
        <v>99</v>
      </c>
      <c r="L13" s="22" t="s">
        <v>100</v>
      </c>
      <c r="M13" s="22">
        <v>4</v>
      </c>
      <c r="N13" s="35" t="s">
        <v>101</v>
      </c>
      <c r="O13" s="22" t="s">
        <v>126</v>
      </c>
      <c r="P13" s="22" t="s">
        <v>103</v>
      </c>
      <c r="Q13" s="22">
        <v>14</v>
      </c>
      <c r="R13" s="28">
        <v>45320</v>
      </c>
      <c r="S13" s="36">
        <v>14686624</v>
      </c>
      <c r="T13" s="22" t="s">
        <v>104</v>
      </c>
      <c r="U13" s="36">
        <v>14686260</v>
      </c>
      <c r="V13" s="37">
        <v>3671565</v>
      </c>
      <c r="W13" s="46" t="s">
        <v>97</v>
      </c>
      <c r="X13" s="26">
        <v>0</v>
      </c>
      <c r="Y13" s="26">
        <f t="shared" si="0"/>
        <v>14686260</v>
      </c>
      <c r="Z13" s="22" t="s">
        <v>97</v>
      </c>
      <c r="AA13" s="46" t="s">
        <v>97</v>
      </c>
      <c r="AB13" s="22" t="s">
        <v>97</v>
      </c>
      <c r="AC13" s="22" t="s">
        <v>97</v>
      </c>
      <c r="AD13" s="22" t="s">
        <v>97</v>
      </c>
      <c r="AE13" s="7" t="s">
        <v>200</v>
      </c>
      <c r="AF13" s="29" t="s">
        <v>106</v>
      </c>
      <c r="AG13" s="29" t="s">
        <v>107</v>
      </c>
      <c r="AH13" s="22" t="s">
        <v>108</v>
      </c>
      <c r="AI13" s="22" t="s">
        <v>109</v>
      </c>
      <c r="AJ13" s="22" t="s">
        <v>109</v>
      </c>
      <c r="AK13" s="22" t="s">
        <v>201</v>
      </c>
      <c r="AL13" s="29" t="s">
        <v>111</v>
      </c>
      <c r="AM13" s="22" t="s">
        <v>97</v>
      </c>
      <c r="AN13" s="22" t="s">
        <v>97</v>
      </c>
      <c r="AO13" s="22" t="s">
        <v>97</v>
      </c>
      <c r="AP13" s="22" t="s">
        <v>112</v>
      </c>
      <c r="AQ13" s="25" t="s">
        <v>202</v>
      </c>
      <c r="AR13" s="38">
        <v>16</v>
      </c>
      <c r="AS13" s="28">
        <v>45328</v>
      </c>
      <c r="AT13" s="29" t="s">
        <v>97</v>
      </c>
      <c r="AU13" s="46" t="s">
        <v>97</v>
      </c>
      <c r="AV13" s="29" t="s">
        <v>97</v>
      </c>
      <c r="AW13" s="46" t="s">
        <v>97</v>
      </c>
      <c r="AX13" s="30">
        <v>45329</v>
      </c>
      <c r="AY13" s="30">
        <v>45449</v>
      </c>
      <c r="AZ13" s="22" t="s">
        <v>194</v>
      </c>
      <c r="BA13" s="22" t="s">
        <v>195</v>
      </c>
      <c r="BB13" s="22" t="s">
        <v>97</v>
      </c>
      <c r="BC13" s="22" t="s">
        <v>97</v>
      </c>
      <c r="BD13" s="22" t="s">
        <v>97</v>
      </c>
      <c r="BE13" s="22" t="s">
        <v>97</v>
      </c>
      <c r="BF13" s="7" t="str">
        <f>AE13</f>
        <v>YULY TATIANA PALACIOS VARGAS</v>
      </c>
      <c r="BG13" s="27">
        <f>Y13</f>
        <v>14686260</v>
      </c>
      <c r="BH13" s="27" t="str">
        <f>L13</f>
        <v>2 2. Meses</v>
      </c>
      <c r="BI13" s="31">
        <f>M13</f>
        <v>4</v>
      </c>
      <c r="BJ13" s="93"/>
      <c r="BK13" s="26"/>
      <c r="BL13" s="93">
        <v>2937252</v>
      </c>
      <c r="BM13" s="27"/>
      <c r="BN13" s="27"/>
      <c r="BO13" s="27"/>
      <c r="BP13" s="27"/>
      <c r="BQ13" s="23"/>
      <c r="BR13" s="32"/>
      <c r="BS13" s="23"/>
      <c r="BT13" s="23"/>
      <c r="BU13" s="22"/>
      <c r="BV13" s="22"/>
      <c r="BW13" s="22"/>
      <c r="BX13" s="22"/>
      <c r="BY13" s="22"/>
      <c r="BZ13" s="22"/>
      <c r="CA13" s="22"/>
      <c r="CB13" s="23">
        <f t="shared" si="1"/>
        <v>2937252</v>
      </c>
      <c r="CC13" s="24">
        <f t="shared" si="2"/>
        <v>0.2</v>
      </c>
      <c r="CD13" s="25" t="str">
        <f t="shared" si="3"/>
        <v>3 3. Pago Parcial</v>
      </c>
      <c r="CE13" s="75"/>
      <c r="CF13" s="75"/>
      <c r="CG13" s="75"/>
      <c r="CH13" s="75"/>
      <c r="CI13" s="75"/>
      <c r="CJ13" s="75"/>
      <c r="CK13" s="75"/>
      <c r="CL13" s="75"/>
      <c r="CM13" s="76"/>
      <c r="CN13" s="26"/>
      <c r="CO13" s="26">
        <f t="shared" si="6"/>
        <v>0</v>
      </c>
      <c r="CP13" s="27">
        <f t="shared" si="4"/>
        <v>2937252</v>
      </c>
      <c r="CQ13" s="27">
        <f t="shared" si="5"/>
        <v>11749008</v>
      </c>
      <c r="CR13" s="22"/>
      <c r="CS13" s="22"/>
    </row>
    <row r="14" spans="1:116" ht="15" customHeight="1" x14ac:dyDescent="0.25">
      <c r="A14" s="79" t="s">
        <v>203</v>
      </c>
      <c r="B14" s="22" t="s">
        <v>92</v>
      </c>
      <c r="C14" s="22" t="s">
        <v>204</v>
      </c>
      <c r="D14" s="45" t="s">
        <v>205</v>
      </c>
      <c r="E14" s="28">
        <v>45334</v>
      </c>
      <c r="F14" s="22" t="s">
        <v>95</v>
      </c>
      <c r="G14" s="22" t="s">
        <v>96</v>
      </c>
      <c r="H14" s="79" t="s">
        <v>97</v>
      </c>
      <c r="I14" s="28">
        <v>45334</v>
      </c>
      <c r="J14" s="34" t="s">
        <v>206</v>
      </c>
      <c r="K14" s="22" t="s">
        <v>99</v>
      </c>
      <c r="L14" s="22" t="s">
        <v>100</v>
      </c>
      <c r="M14" s="22">
        <v>5</v>
      </c>
      <c r="N14" s="35" t="s">
        <v>189</v>
      </c>
      <c r="O14" s="22" t="s">
        <v>190</v>
      </c>
      <c r="P14" s="22" t="s">
        <v>171</v>
      </c>
      <c r="Q14" s="22">
        <v>50</v>
      </c>
      <c r="R14" s="28">
        <v>45324</v>
      </c>
      <c r="S14" s="36">
        <v>34418720</v>
      </c>
      <c r="T14" s="22" t="s">
        <v>172</v>
      </c>
      <c r="U14" s="36">
        <v>14686260</v>
      </c>
      <c r="V14" s="23">
        <v>6883744</v>
      </c>
      <c r="W14" s="22" t="s">
        <v>97</v>
      </c>
      <c r="X14" s="26">
        <v>0</v>
      </c>
      <c r="Y14" s="26">
        <f t="shared" si="0"/>
        <v>14686260</v>
      </c>
      <c r="Z14" s="22" t="s">
        <v>97</v>
      </c>
      <c r="AA14" s="22" t="s">
        <v>97</v>
      </c>
      <c r="AB14" s="22" t="s">
        <v>97</v>
      </c>
      <c r="AC14" s="22" t="s">
        <v>97</v>
      </c>
      <c r="AD14" s="22" t="s">
        <v>97</v>
      </c>
      <c r="AE14" s="7" t="s">
        <v>207</v>
      </c>
      <c r="AF14" s="29" t="s">
        <v>106</v>
      </c>
      <c r="AG14" s="29" t="s">
        <v>107</v>
      </c>
      <c r="AH14" s="22" t="s">
        <v>108</v>
      </c>
      <c r="AI14" s="22" t="s">
        <v>109</v>
      </c>
      <c r="AJ14" s="22" t="s">
        <v>109</v>
      </c>
      <c r="AK14" s="22" t="s">
        <v>208</v>
      </c>
      <c r="AL14" s="29" t="s">
        <v>111</v>
      </c>
      <c r="AM14" s="22" t="s">
        <v>97</v>
      </c>
      <c r="AN14" s="22" t="s">
        <v>97</v>
      </c>
      <c r="AO14" s="22" t="s">
        <v>97</v>
      </c>
      <c r="AP14" s="22" t="s">
        <v>112</v>
      </c>
      <c r="AQ14" s="22" t="s">
        <v>209</v>
      </c>
      <c r="AR14" s="22">
        <v>39</v>
      </c>
      <c r="AS14" s="28">
        <v>45334</v>
      </c>
      <c r="AT14" s="29" t="s">
        <v>97</v>
      </c>
      <c r="AU14" s="22" t="s">
        <v>97</v>
      </c>
      <c r="AV14" s="29" t="s">
        <v>97</v>
      </c>
      <c r="AW14" s="22" t="s">
        <v>97</v>
      </c>
      <c r="AX14" s="30">
        <v>45335</v>
      </c>
      <c r="AY14" s="30">
        <v>45485</v>
      </c>
      <c r="AZ14" s="22" t="s">
        <v>210</v>
      </c>
      <c r="BA14" s="22" t="s">
        <v>211</v>
      </c>
      <c r="BB14" s="22" t="s">
        <v>97</v>
      </c>
      <c r="BC14" s="22" t="s">
        <v>97</v>
      </c>
      <c r="BD14" s="22" t="s">
        <v>97</v>
      </c>
      <c r="BE14" s="22" t="s">
        <v>97</v>
      </c>
      <c r="BF14" s="7" t="str">
        <f>AE14</f>
        <v>LEIDY JULIETH HERNANDEZ GOMEZ</v>
      </c>
      <c r="BG14" s="27">
        <f>Y14</f>
        <v>14686260</v>
      </c>
      <c r="BH14" s="27" t="str">
        <f>L14</f>
        <v>2 2. Meses</v>
      </c>
      <c r="BI14" s="31">
        <f>M14</f>
        <v>5</v>
      </c>
      <c r="BJ14" s="93"/>
      <c r="BK14" s="26"/>
      <c r="BL14" s="93">
        <v>4130246</v>
      </c>
      <c r="BM14" s="27"/>
      <c r="BN14" s="27"/>
      <c r="BO14" s="27"/>
      <c r="BP14" s="27"/>
      <c r="BQ14" s="23"/>
      <c r="BR14" s="32"/>
      <c r="BS14" s="23"/>
      <c r="BT14" s="23"/>
      <c r="BU14" s="22"/>
      <c r="BV14" s="22"/>
      <c r="BW14" s="22"/>
      <c r="BX14" s="22"/>
      <c r="BY14" s="22"/>
      <c r="BZ14" s="22"/>
      <c r="CA14" s="22"/>
      <c r="CB14" s="23">
        <f t="shared" si="1"/>
        <v>4130246</v>
      </c>
      <c r="CC14" s="24">
        <f t="shared" si="2"/>
        <v>0.28123198145749839</v>
      </c>
      <c r="CD14" s="25" t="str">
        <f t="shared" si="3"/>
        <v>3 3. Pago Parcial</v>
      </c>
      <c r="CE14" s="75"/>
      <c r="CF14" s="75"/>
      <c r="CG14" s="75"/>
      <c r="CH14" s="75"/>
      <c r="CI14" s="75"/>
      <c r="CJ14" s="94"/>
      <c r="CK14" s="75"/>
      <c r="CL14" s="75"/>
      <c r="CM14" s="76"/>
      <c r="CN14" s="26"/>
      <c r="CO14" s="26">
        <f t="shared" si="6"/>
        <v>0</v>
      </c>
      <c r="CP14" s="27">
        <f t="shared" si="4"/>
        <v>4130246</v>
      </c>
      <c r="CQ14" s="27">
        <f t="shared" si="5"/>
        <v>10556014</v>
      </c>
      <c r="CR14" s="22"/>
      <c r="CS14" s="22"/>
    </row>
    <row r="15" spans="1:116" ht="15" customHeight="1" x14ac:dyDescent="0.25">
      <c r="A15" s="79" t="s">
        <v>212</v>
      </c>
      <c r="B15" s="22" t="s">
        <v>92</v>
      </c>
      <c r="C15" s="22" t="s">
        <v>213</v>
      </c>
      <c r="D15" s="45" t="s">
        <v>214</v>
      </c>
      <c r="E15" s="28">
        <v>45329</v>
      </c>
      <c r="F15" s="22" t="s">
        <v>95</v>
      </c>
      <c r="G15" s="22" t="s">
        <v>96</v>
      </c>
      <c r="H15" s="79" t="s">
        <v>97</v>
      </c>
      <c r="I15" s="28">
        <v>45329</v>
      </c>
      <c r="J15" s="34" t="s">
        <v>215</v>
      </c>
      <c r="K15" s="22" t="s">
        <v>99</v>
      </c>
      <c r="L15" s="22" t="s">
        <v>100</v>
      </c>
      <c r="M15" s="22">
        <v>5</v>
      </c>
      <c r="N15" s="34" t="s">
        <v>189</v>
      </c>
      <c r="O15" s="22" t="s">
        <v>216</v>
      </c>
      <c r="P15" s="22" t="s">
        <v>171</v>
      </c>
      <c r="Q15" s="22">
        <v>51</v>
      </c>
      <c r="R15" s="28">
        <v>45324</v>
      </c>
      <c r="S15" s="23">
        <v>54376797</v>
      </c>
      <c r="T15" s="22" t="s">
        <v>172</v>
      </c>
      <c r="U15" s="23">
        <v>54376795</v>
      </c>
      <c r="V15" s="23">
        <v>10875359</v>
      </c>
      <c r="W15" s="22" t="s">
        <v>97</v>
      </c>
      <c r="X15" s="26">
        <v>0</v>
      </c>
      <c r="Y15" s="26">
        <f t="shared" si="0"/>
        <v>54376795</v>
      </c>
      <c r="Z15" s="22" t="s">
        <v>97</v>
      </c>
      <c r="AA15" s="22" t="s">
        <v>97</v>
      </c>
      <c r="AB15" s="22" t="s">
        <v>97</v>
      </c>
      <c r="AC15" s="22" t="s">
        <v>97</v>
      </c>
      <c r="AD15" s="22" t="s">
        <v>97</v>
      </c>
      <c r="AE15" s="7" t="s">
        <v>217</v>
      </c>
      <c r="AF15" s="29" t="s">
        <v>106</v>
      </c>
      <c r="AG15" s="29" t="s">
        <v>107</v>
      </c>
      <c r="AH15" s="22" t="s">
        <v>108</v>
      </c>
      <c r="AI15" s="22" t="s">
        <v>218</v>
      </c>
      <c r="AJ15" s="22" t="s">
        <v>219</v>
      </c>
      <c r="AK15" s="22" t="s">
        <v>220</v>
      </c>
      <c r="AL15" s="29" t="s">
        <v>111</v>
      </c>
      <c r="AM15" s="22" t="s">
        <v>97</v>
      </c>
      <c r="AN15" s="22" t="s">
        <v>97</v>
      </c>
      <c r="AO15" s="22" t="s">
        <v>97</v>
      </c>
      <c r="AP15" s="22" t="s">
        <v>112</v>
      </c>
      <c r="AQ15" s="22" t="s">
        <v>216</v>
      </c>
      <c r="AR15" s="22">
        <v>20</v>
      </c>
      <c r="AS15" s="28">
        <v>45329</v>
      </c>
      <c r="AT15" s="29" t="s">
        <v>97</v>
      </c>
      <c r="AU15" s="29" t="s">
        <v>97</v>
      </c>
      <c r="AV15" s="29" t="s">
        <v>97</v>
      </c>
      <c r="AW15" s="29" t="s">
        <v>97</v>
      </c>
      <c r="AX15" s="30">
        <v>45330</v>
      </c>
      <c r="AY15" s="30">
        <v>45480</v>
      </c>
      <c r="AZ15" s="22" t="s">
        <v>210</v>
      </c>
      <c r="BA15" s="22" t="s">
        <v>211</v>
      </c>
      <c r="BB15" s="22" t="s">
        <v>97</v>
      </c>
      <c r="BC15" s="22" t="s">
        <v>97</v>
      </c>
      <c r="BD15" s="22" t="s">
        <v>97</v>
      </c>
      <c r="BE15" s="22" t="s">
        <v>97</v>
      </c>
      <c r="BF15" s="7" t="str">
        <f>AE15</f>
        <v>MARIA FERNANDA CRUZ RODRIGUEZ</v>
      </c>
      <c r="BG15" s="27">
        <f>Y15</f>
        <v>54376795</v>
      </c>
      <c r="BH15" s="27" t="str">
        <f>L15</f>
        <v>2 2. Meses</v>
      </c>
      <c r="BI15" s="31">
        <f>M15</f>
        <v>5</v>
      </c>
      <c r="BJ15" s="93"/>
      <c r="BK15" s="26"/>
      <c r="BL15" s="93">
        <v>8337775</v>
      </c>
      <c r="BM15" s="27"/>
      <c r="BN15" s="27"/>
      <c r="BO15" s="27"/>
      <c r="BP15" s="27"/>
      <c r="BQ15" s="23"/>
      <c r="BR15" s="32"/>
      <c r="BS15" s="23"/>
      <c r="BT15" s="23"/>
      <c r="BU15" s="22"/>
      <c r="BV15" s="22"/>
      <c r="BW15" s="22"/>
      <c r="BX15" s="22"/>
      <c r="BY15" s="22"/>
      <c r="BZ15" s="22"/>
      <c r="CA15" s="22"/>
      <c r="CB15" s="23">
        <f t="shared" si="1"/>
        <v>8337775</v>
      </c>
      <c r="CC15" s="24">
        <f t="shared" si="2"/>
        <v>0.15333332904228725</v>
      </c>
      <c r="CD15" s="25" t="str">
        <f t="shared" si="3"/>
        <v>3 3. Pago Parcial</v>
      </c>
      <c r="CE15" s="75"/>
      <c r="CF15" s="75"/>
      <c r="CG15" s="75"/>
      <c r="CH15" s="75"/>
      <c r="CI15" s="75"/>
      <c r="CJ15" s="75"/>
      <c r="CK15" s="75"/>
      <c r="CL15" s="75"/>
      <c r="CM15" s="76"/>
      <c r="CN15" s="26"/>
      <c r="CO15" s="26">
        <f t="shared" si="6"/>
        <v>0</v>
      </c>
      <c r="CP15" s="27">
        <f t="shared" si="4"/>
        <v>8337775</v>
      </c>
      <c r="CQ15" s="27">
        <f t="shared" si="5"/>
        <v>46039020</v>
      </c>
      <c r="CR15" s="22"/>
      <c r="CS15" s="22"/>
    </row>
    <row r="16" spans="1:116" ht="15" customHeight="1" x14ac:dyDescent="0.25">
      <c r="A16" s="79" t="s">
        <v>221</v>
      </c>
      <c r="B16" s="22" t="s">
        <v>92</v>
      </c>
      <c r="C16" s="22" t="s">
        <v>222</v>
      </c>
      <c r="D16" s="45" t="s">
        <v>223</v>
      </c>
      <c r="E16" s="28">
        <v>45330</v>
      </c>
      <c r="F16" s="22" t="s">
        <v>95</v>
      </c>
      <c r="G16" s="22" t="s">
        <v>96</v>
      </c>
      <c r="H16" s="79" t="s">
        <v>97</v>
      </c>
      <c r="I16" s="28">
        <v>45330</v>
      </c>
      <c r="J16" s="34" t="s">
        <v>224</v>
      </c>
      <c r="K16" s="22" t="s">
        <v>99</v>
      </c>
      <c r="L16" s="22" t="s">
        <v>100</v>
      </c>
      <c r="M16" s="22">
        <v>5</v>
      </c>
      <c r="N16" s="35" t="s">
        <v>189</v>
      </c>
      <c r="O16" s="22" t="s">
        <v>190</v>
      </c>
      <c r="P16" s="22" t="s">
        <v>171</v>
      </c>
      <c r="Q16" s="22">
        <v>38</v>
      </c>
      <c r="R16" s="28">
        <v>45323</v>
      </c>
      <c r="S16" s="23">
        <v>17400475</v>
      </c>
      <c r="T16" s="22" t="s">
        <v>172</v>
      </c>
      <c r="U16" s="23">
        <v>17400475</v>
      </c>
      <c r="V16" s="23" t="s">
        <v>225</v>
      </c>
      <c r="W16" s="22" t="s">
        <v>97</v>
      </c>
      <c r="X16" s="26">
        <v>0</v>
      </c>
      <c r="Y16" s="26">
        <f t="shared" si="0"/>
        <v>17400475</v>
      </c>
      <c r="Z16" s="22" t="s">
        <v>97</v>
      </c>
      <c r="AA16" s="22" t="s">
        <v>97</v>
      </c>
      <c r="AB16" s="22" t="s">
        <v>97</v>
      </c>
      <c r="AC16" s="22" t="s">
        <v>97</v>
      </c>
      <c r="AD16" s="22" t="s">
        <v>97</v>
      </c>
      <c r="AE16" s="7" t="s">
        <v>226</v>
      </c>
      <c r="AF16" s="29" t="s">
        <v>106</v>
      </c>
      <c r="AG16" s="29" t="s">
        <v>107</v>
      </c>
      <c r="AH16" s="22" t="s">
        <v>108</v>
      </c>
      <c r="AI16" s="22" t="s">
        <v>109</v>
      </c>
      <c r="AJ16" s="22" t="s">
        <v>109</v>
      </c>
      <c r="AK16" s="22" t="s">
        <v>227</v>
      </c>
      <c r="AL16" s="29" t="s">
        <v>228</v>
      </c>
      <c r="AM16" s="22" t="s">
        <v>97</v>
      </c>
      <c r="AN16" s="22" t="s">
        <v>97</v>
      </c>
      <c r="AO16" s="22" t="s">
        <v>97</v>
      </c>
      <c r="AP16" s="22" t="s">
        <v>112</v>
      </c>
      <c r="AQ16" s="22" t="s">
        <v>229</v>
      </c>
      <c r="AR16" s="22">
        <v>26</v>
      </c>
      <c r="AS16" s="28">
        <v>45331</v>
      </c>
      <c r="AT16" s="29" t="s">
        <v>97</v>
      </c>
      <c r="AU16" s="29" t="s">
        <v>97</v>
      </c>
      <c r="AV16" s="29" t="s">
        <v>97</v>
      </c>
      <c r="AW16" s="29" t="s">
        <v>97</v>
      </c>
      <c r="AX16" s="30">
        <v>45334</v>
      </c>
      <c r="AY16" s="30">
        <v>45484</v>
      </c>
      <c r="AZ16" s="22" t="s">
        <v>230</v>
      </c>
      <c r="BA16" s="22" t="s">
        <v>231</v>
      </c>
      <c r="BB16" s="22" t="s">
        <v>97</v>
      </c>
      <c r="BC16" s="22" t="s">
        <v>97</v>
      </c>
      <c r="BD16" s="22" t="s">
        <v>97</v>
      </c>
      <c r="BE16" s="22" t="s">
        <v>97</v>
      </c>
      <c r="BF16" s="7" t="str">
        <f>AE16</f>
        <v>BERENICE ROMERO CABALLERO</v>
      </c>
      <c r="BG16" s="27">
        <f>Y16</f>
        <v>17400475</v>
      </c>
      <c r="BH16" s="27" t="str">
        <f>L16</f>
        <v>2 2. Meses</v>
      </c>
      <c r="BI16" s="31">
        <f>M16</f>
        <v>5</v>
      </c>
      <c r="BJ16" s="93"/>
      <c r="BK16" s="26"/>
      <c r="BL16" s="93">
        <v>2204060</v>
      </c>
      <c r="BM16" s="27"/>
      <c r="BN16" s="27"/>
      <c r="BO16" s="27"/>
      <c r="BP16" s="27"/>
      <c r="BQ16" s="23"/>
      <c r="BR16" s="32"/>
      <c r="BS16" s="23"/>
      <c r="BT16" s="23"/>
      <c r="BU16" s="22"/>
      <c r="BV16" s="22"/>
      <c r="BW16" s="22"/>
      <c r="BX16" s="22"/>
      <c r="BY16" s="22"/>
      <c r="BZ16" s="22"/>
      <c r="CA16" s="22"/>
      <c r="CB16" s="23">
        <f t="shared" si="1"/>
        <v>2204060</v>
      </c>
      <c r="CC16" s="24">
        <f t="shared" si="2"/>
        <v>0.12666665708838409</v>
      </c>
      <c r="CD16" s="25" t="str">
        <f t="shared" si="3"/>
        <v>3 3. Pago Parcial</v>
      </c>
      <c r="CE16" s="75"/>
      <c r="CF16" s="75"/>
      <c r="CG16" s="75"/>
      <c r="CH16" s="75"/>
      <c r="CI16" s="75"/>
      <c r="CJ16" s="75"/>
      <c r="CK16" s="75"/>
      <c r="CL16" s="75"/>
      <c r="CM16" s="76"/>
      <c r="CN16" s="26"/>
      <c r="CO16" s="26">
        <f t="shared" si="6"/>
        <v>0</v>
      </c>
      <c r="CP16" s="27">
        <f t="shared" si="4"/>
        <v>2204060</v>
      </c>
      <c r="CQ16" s="27">
        <f t="shared" si="5"/>
        <v>15196415</v>
      </c>
      <c r="CR16" s="22"/>
      <c r="CS16" s="22"/>
    </row>
    <row r="17" spans="1:97" ht="15" customHeight="1" x14ac:dyDescent="0.25">
      <c r="A17" s="80" t="s">
        <v>232</v>
      </c>
      <c r="B17" s="22" t="s">
        <v>92</v>
      </c>
      <c r="C17" s="22" t="s">
        <v>233</v>
      </c>
      <c r="D17" s="45" t="s">
        <v>234</v>
      </c>
      <c r="E17" s="28">
        <v>45329</v>
      </c>
      <c r="F17" s="22" t="s">
        <v>95</v>
      </c>
      <c r="G17" s="22" t="s">
        <v>96</v>
      </c>
      <c r="H17" s="79" t="s">
        <v>97</v>
      </c>
      <c r="I17" s="28">
        <v>45329</v>
      </c>
      <c r="J17" s="34" t="s">
        <v>235</v>
      </c>
      <c r="K17" s="22" t="s">
        <v>99</v>
      </c>
      <c r="L17" s="22" t="s">
        <v>100</v>
      </c>
      <c r="M17" s="22">
        <v>4</v>
      </c>
      <c r="N17" s="35" t="s">
        <v>236</v>
      </c>
      <c r="O17" s="22" t="s">
        <v>237</v>
      </c>
      <c r="P17" s="22" t="s">
        <v>238</v>
      </c>
      <c r="Q17" s="22">
        <v>67</v>
      </c>
      <c r="R17" s="28">
        <v>45328</v>
      </c>
      <c r="S17" s="23">
        <v>8811756</v>
      </c>
      <c r="T17" s="22" t="s">
        <v>104</v>
      </c>
      <c r="U17" s="23">
        <v>8811756</v>
      </c>
      <c r="V17" s="23">
        <v>2202939</v>
      </c>
      <c r="W17" s="22" t="s">
        <v>97</v>
      </c>
      <c r="X17" s="26">
        <v>0</v>
      </c>
      <c r="Y17" s="26">
        <f t="shared" si="0"/>
        <v>8811756</v>
      </c>
      <c r="Z17" s="22" t="s">
        <v>97</v>
      </c>
      <c r="AA17" s="22" t="s">
        <v>97</v>
      </c>
      <c r="AB17" s="22" t="s">
        <v>97</v>
      </c>
      <c r="AC17" s="22" t="s">
        <v>97</v>
      </c>
      <c r="AD17" s="22" t="s">
        <v>97</v>
      </c>
      <c r="AE17" s="7" t="s">
        <v>239</v>
      </c>
      <c r="AF17" s="29" t="s">
        <v>106</v>
      </c>
      <c r="AG17" s="29" t="s">
        <v>107</v>
      </c>
      <c r="AH17" s="22" t="s">
        <v>108</v>
      </c>
      <c r="AI17" s="22" t="s">
        <v>109</v>
      </c>
      <c r="AJ17" s="22" t="s">
        <v>109</v>
      </c>
      <c r="AK17" s="22" t="s">
        <v>240</v>
      </c>
      <c r="AL17" s="22" t="s">
        <v>241</v>
      </c>
      <c r="AM17" s="22" t="s">
        <v>97</v>
      </c>
      <c r="AN17" s="22" t="s">
        <v>97</v>
      </c>
      <c r="AO17" s="22" t="s">
        <v>97</v>
      </c>
      <c r="AP17" s="22" t="s">
        <v>112</v>
      </c>
      <c r="AQ17" s="25" t="s">
        <v>242</v>
      </c>
      <c r="AR17" s="22">
        <v>21</v>
      </c>
      <c r="AS17" s="28">
        <v>45330</v>
      </c>
      <c r="AT17" s="29" t="s">
        <v>97</v>
      </c>
      <c r="AU17" s="29" t="s">
        <v>97</v>
      </c>
      <c r="AV17" s="29" t="s">
        <v>97</v>
      </c>
      <c r="AW17" s="29" t="s">
        <v>97</v>
      </c>
      <c r="AX17" s="30">
        <v>45330</v>
      </c>
      <c r="AY17" s="30">
        <v>45450</v>
      </c>
      <c r="AZ17" s="22" t="s">
        <v>114</v>
      </c>
      <c r="BA17" s="22" t="s">
        <v>115</v>
      </c>
      <c r="BB17" s="22" t="s">
        <v>97</v>
      </c>
      <c r="BC17" s="22" t="s">
        <v>97</v>
      </c>
      <c r="BD17" s="22" t="s">
        <v>97</v>
      </c>
      <c r="BE17" s="22" t="s">
        <v>97</v>
      </c>
      <c r="BF17" s="7" t="str">
        <f>AE17</f>
        <v>LENNY MICHELLE CALDERON RUIZ</v>
      </c>
      <c r="BG17" s="27">
        <f>Y17</f>
        <v>8811756</v>
      </c>
      <c r="BH17" s="27" t="str">
        <f>L17</f>
        <v>2 2. Meses</v>
      </c>
      <c r="BI17" s="31">
        <f>M17</f>
        <v>4</v>
      </c>
      <c r="BJ17" s="93"/>
      <c r="BK17" s="26"/>
      <c r="BL17" s="93">
        <v>1688920</v>
      </c>
      <c r="BM17" s="27"/>
      <c r="BN17" s="27"/>
      <c r="BO17" s="27"/>
      <c r="BP17" s="27"/>
      <c r="BQ17" s="23"/>
      <c r="BR17" s="32"/>
      <c r="BS17" s="23"/>
      <c r="BT17" s="23"/>
      <c r="BU17" s="22"/>
      <c r="BV17" s="22"/>
      <c r="BW17" s="22"/>
      <c r="BX17" s="22"/>
      <c r="BY17" s="22"/>
      <c r="BZ17" s="22"/>
      <c r="CA17" s="22"/>
      <c r="CB17" s="23">
        <f t="shared" si="1"/>
        <v>1688920</v>
      </c>
      <c r="CC17" s="24">
        <f t="shared" si="2"/>
        <v>0.19166667801514251</v>
      </c>
      <c r="CD17" s="25" t="str">
        <f t="shared" si="3"/>
        <v>3 3. Pago Parcial</v>
      </c>
      <c r="CE17" s="75"/>
      <c r="CF17" s="75"/>
      <c r="CG17" s="75"/>
      <c r="CH17" s="75"/>
      <c r="CI17" s="75"/>
      <c r="CJ17" s="94"/>
      <c r="CK17" s="75"/>
      <c r="CL17" s="75"/>
      <c r="CM17" s="76"/>
      <c r="CN17" s="26"/>
      <c r="CO17" s="26">
        <f t="shared" si="6"/>
        <v>0</v>
      </c>
      <c r="CP17" s="27">
        <f t="shared" si="4"/>
        <v>1688920</v>
      </c>
      <c r="CQ17" s="27">
        <f t="shared" si="5"/>
        <v>7122836</v>
      </c>
      <c r="CR17" s="22"/>
      <c r="CS17" s="22"/>
    </row>
    <row r="18" spans="1:97" ht="15" customHeight="1" x14ac:dyDescent="0.25">
      <c r="A18" s="80" t="s">
        <v>243</v>
      </c>
      <c r="B18" s="22" t="s">
        <v>92</v>
      </c>
      <c r="C18" s="22" t="s">
        <v>244</v>
      </c>
      <c r="D18" s="45" t="s">
        <v>245</v>
      </c>
      <c r="E18" s="28">
        <v>45330</v>
      </c>
      <c r="F18" s="22" t="s">
        <v>95</v>
      </c>
      <c r="G18" s="22" t="s">
        <v>96</v>
      </c>
      <c r="H18" s="22" t="s">
        <v>97</v>
      </c>
      <c r="I18" s="28">
        <v>45330</v>
      </c>
      <c r="J18" s="34" t="s">
        <v>246</v>
      </c>
      <c r="K18" s="22" t="s">
        <v>99</v>
      </c>
      <c r="L18" s="22" t="s">
        <v>100</v>
      </c>
      <c r="M18" s="22">
        <v>5</v>
      </c>
      <c r="N18" s="22" t="s">
        <v>189</v>
      </c>
      <c r="O18" s="22" t="s">
        <v>247</v>
      </c>
      <c r="P18" s="22" t="s">
        <v>248</v>
      </c>
      <c r="Q18" s="22">
        <v>35</v>
      </c>
      <c r="R18" s="28">
        <v>45323</v>
      </c>
      <c r="S18" s="39">
        <v>46321740</v>
      </c>
      <c r="T18" s="22" t="s">
        <v>172</v>
      </c>
      <c r="U18" s="23">
        <v>46321740</v>
      </c>
      <c r="V18" s="23">
        <v>9264348</v>
      </c>
      <c r="W18" s="22" t="s">
        <v>97</v>
      </c>
      <c r="X18" s="22">
        <v>0</v>
      </c>
      <c r="Y18" s="26">
        <f t="shared" si="0"/>
        <v>46321740</v>
      </c>
      <c r="Z18" s="22" t="s">
        <v>97</v>
      </c>
      <c r="AA18" s="22" t="s">
        <v>97</v>
      </c>
      <c r="AB18" s="22" t="s">
        <v>97</v>
      </c>
      <c r="AC18" s="22" t="s">
        <v>249</v>
      </c>
      <c r="AD18" s="46">
        <v>45337</v>
      </c>
      <c r="AE18" s="7" t="s">
        <v>250</v>
      </c>
      <c r="AF18" s="22" t="s">
        <v>106</v>
      </c>
      <c r="AG18" s="22" t="s">
        <v>107</v>
      </c>
      <c r="AH18" s="22" t="s">
        <v>108</v>
      </c>
      <c r="AI18" s="22" t="s">
        <v>251</v>
      </c>
      <c r="AJ18" s="22" t="s">
        <v>252</v>
      </c>
      <c r="AK18" s="22" t="s">
        <v>253</v>
      </c>
      <c r="AL18" s="22" t="s">
        <v>254</v>
      </c>
      <c r="AM18" s="22" t="s">
        <v>97</v>
      </c>
      <c r="AN18" s="22" t="s">
        <v>97</v>
      </c>
      <c r="AO18" s="22" t="s">
        <v>97</v>
      </c>
      <c r="AP18" s="22" t="s">
        <v>472</v>
      </c>
      <c r="AQ18" s="25" t="s">
        <v>255</v>
      </c>
      <c r="AR18" s="22">
        <v>22</v>
      </c>
      <c r="AS18" s="28">
        <v>45330</v>
      </c>
      <c r="AT18" s="22" t="s">
        <v>97</v>
      </c>
      <c r="AU18" s="22" t="s">
        <v>97</v>
      </c>
      <c r="AV18" s="22" t="s">
        <v>97</v>
      </c>
      <c r="AW18" s="22" t="s">
        <v>97</v>
      </c>
      <c r="AX18" s="30">
        <v>45331</v>
      </c>
      <c r="AY18" s="30">
        <v>45481</v>
      </c>
      <c r="AZ18" s="22" t="s">
        <v>230</v>
      </c>
      <c r="BA18" s="22" t="s">
        <v>231</v>
      </c>
      <c r="BB18" s="22" t="s">
        <v>97</v>
      </c>
      <c r="BC18" s="22" t="s">
        <v>97</v>
      </c>
      <c r="BD18" s="22" t="s">
        <v>97</v>
      </c>
      <c r="BE18" s="22" t="s">
        <v>97</v>
      </c>
      <c r="BF18" s="7" t="str">
        <f>AE18</f>
        <v>EDMUNDO MERCED TONCEL ROSADO</v>
      </c>
      <c r="BG18" s="27">
        <f>Y18</f>
        <v>46321740</v>
      </c>
      <c r="BH18" s="27" t="str">
        <f>L18</f>
        <v>2 2. Meses</v>
      </c>
      <c r="BI18" s="31">
        <f>M18</f>
        <v>5</v>
      </c>
      <c r="BJ18" s="93"/>
      <c r="BK18" s="26"/>
      <c r="BL18" s="93">
        <v>1852869</v>
      </c>
      <c r="BM18" s="27"/>
      <c r="BN18" s="27"/>
      <c r="BO18" s="27"/>
      <c r="BP18" s="27"/>
      <c r="BQ18" s="23"/>
      <c r="BR18" s="32"/>
      <c r="BS18" s="23"/>
      <c r="BT18" s="23"/>
      <c r="BU18" s="22"/>
      <c r="BV18" s="22"/>
      <c r="BW18" s="22"/>
      <c r="BX18" s="22"/>
      <c r="BY18" s="22"/>
      <c r="BZ18" s="22"/>
      <c r="CA18" s="22"/>
      <c r="CB18" s="23">
        <f t="shared" si="1"/>
        <v>1852869</v>
      </c>
      <c r="CC18" s="24">
        <f t="shared" si="2"/>
        <v>3.9999987047118699E-2</v>
      </c>
      <c r="CD18" s="25" t="str">
        <f t="shared" si="3"/>
        <v>3 3. Pago Parcial</v>
      </c>
      <c r="CE18" s="75"/>
      <c r="CF18" s="75"/>
      <c r="CG18" s="75"/>
      <c r="CH18" s="75"/>
      <c r="CI18" s="75"/>
      <c r="CJ18" s="94"/>
      <c r="CK18" s="75"/>
      <c r="CL18" s="75"/>
      <c r="CM18" s="76"/>
      <c r="CN18" s="26"/>
      <c r="CO18" s="26">
        <f t="shared" si="6"/>
        <v>0</v>
      </c>
      <c r="CP18" s="27">
        <f t="shared" si="4"/>
        <v>1852869</v>
      </c>
      <c r="CQ18" s="27">
        <f t="shared" si="5"/>
        <v>44468871</v>
      </c>
      <c r="CR18" s="22"/>
      <c r="CS18" s="22"/>
    </row>
    <row r="19" spans="1:97" ht="15" customHeight="1" x14ac:dyDescent="0.25">
      <c r="A19" s="80" t="s">
        <v>256</v>
      </c>
      <c r="B19" s="22" t="s">
        <v>92</v>
      </c>
      <c r="C19" s="22" t="s">
        <v>257</v>
      </c>
      <c r="D19" s="45" t="s">
        <v>258</v>
      </c>
      <c r="E19" s="28">
        <v>45330</v>
      </c>
      <c r="F19" s="22" t="s">
        <v>95</v>
      </c>
      <c r="G19" s="22" t="s">
        <v>96</v>
      </c>
      <c r="H19" s="22" t="s">
        <v>97</v>
      </c>
      <c r="I19" s="28">
        <v>45330</v>
      </c>
      <c r="J19" s="34" t="s">
        <v>259</v>
      </c>
      <c r="K19" s="22" t="s">
        <v>99</v>
      </c>
      <c r="L19" s="22" t="s">
        <v>100</v>
      </c>
      <c r="M19" s="22">
        <v>5</v>
      </c>
      <c r="N19" s="35" t="s">
        <v>180</v>
      </c>
      <c r="O19" s="46" t="s">
        <v>260</v>
      </c>
      <c r="P19" s="22" t="s">
        <v>261</v>
      </c>
      <c r="Q19" s="22">
        <v>16</v>
      </c>
      <c r="R19" s="28">
        <v>45320</v>
      </c>
      <c r="S19" s="23">
        <v>35687612</v>
      </c>
      <c r="T19" s="22" t="s">
        <v>172</v>
      </c>
      <c r="U19" s="23">
        <v>35687610</v>
      </c>
      <c r="V19" s="23">
        <v>7137522</v>
      </c>
      <c r="W19" s="46" t="s">
        <v>97</v>
      </c>
      <c r="X19" s="26">
        <v>0</v>
      </c>
      <c r="Y19" s="26">
        <f t="shared" si="0"/>
        <v>35687610</v>
      </c>
      <c r="Z19" s="22" t="s">
        <v>97</v>
      </c>
      <c r="AA19" s="22" t="s">
        <v>97</v>
      </c>
      <c r="AB19" s="22" t="s">
        <v>97</v>
      </c>
      <c r="AC19" s="22" t="s">
        <v>97</v>
      </c>
      <c r="AD19" s="22" t="s">
        <v>97</v>
      </c>
      <c r="AE19" s="7" t="s">
        <v>262</v>
      </c>
      <c r="AF19" s="22" t="s">
        <v>106</v>
      </c>
      <c r="AG19" s="22" t="s">
        <v>107</v>
      </c>
      <c r="AH19" s="22" t="s">
        <v>108</v>
      </c>
      <c r="AI19" s="22" t="s">
        <v>109</v>
      </c>
      <c r="AJ19" s="22" t="s">
        <v>109</v>
      </c>
      <c r="AK19" s="22" t="s">
        <v>263</v>
      </c>
      <c r="AL19" s="22" t="s">
        <v>264</v>
      </c>
      <c r="AM19" s="22" t="s">
        <v>97</v>
      </c>
      <c r="AN19" s="22" t="s">
        <v>97</v>
      </c>
      <c r="AO19" s="22" t="s">
        <v>97</v>
      </c>
      <c r="AP19" s="22" t="s">
        <v>112</v>
      </c>
      <c r="AQ19" s="22" t="s">
        <v>265</v>
      </c>
      <c r="AR19" s="22">
        <v>28</v>
      </c>
      <c r="AS19" s="28">
        <v>45331</v>
      </c>
      <c r="AT19" s="22" t="s">
        <v>97</v>
      </c>
      <c r="AU19" s="22" t="s">
        <v>97</v>
      </c>
      <c r="AV19" s="22" t="s">
        <v>97</v>
      </c>
      <c r="AW19" s="22" t="s">
        <v>97</v>
      </c>
      <c r="AX19" s="30">
        <v>45331</v>
      </c>
      <c r="AY19" s="30">
        <v>45481</v>
      </c>
      <c r="AZ19" s="22" t="s">
        <v>266</v>
      </c>
      <c r="BA19" s="25" t="s">
        <v>267</v>
      </c>
      <c r="BB19" s="22" t="s">
        <v>97</v>
      </c>
      <c r="BC19" s="22" t="s">
        <v>97</v>
      </c>
      <c r="BD19" s="22" t="s">
        <v>97</v>
      </c>
      <c r="BE19" s="22" t="s">
        <v>97</v>
      </c>
      <c r="BF19" s="7" t="str">
        <f>AE19</f>
        <v>LAURA PAOLA BORDA GOMEZ</v>
      </c>
      <c r="BG19" s="27">
        <f>Y19</f>
        <v>35687610</v>
      </c>
      <c r="BH19" s="27" t="str">
        <f>L19</f>
        <v>2 2. Meses</v>
      </c>
      <c r="BI19" s="31">
        <f>M19</f>
        <v>5</v>
      </c>
      <c r="BJ19" s="93"/>
      <c r="BK19" s="26"/>
      <c r="BL19" s="93">
        <v>5234183</v>
      </c>
      <c r="BM19" s="27"/>
      <c r="BN19" s="27"/>
      <c r="BO19" s="27"/>
      <c r="BP19" s="27"/>
      <c r="BQ19" s="23"/>
      <c r="BR19" s="32"/>
      <c r="BS19" s="23"/>
      <c r="BT19" s="23"/>
      <c r="BU19" s="22"/>
      <c r="BV19" s="22"/>
      <c r="BW19" s="22"/>
      <c r="BX19" s="22"/>
      <c r="BY19" s="22"/>
      <c r="BZ19" s="22"/>
      <c r="CA19" s="22"/>
      <c r="CB19" s="23">
        <f t="shared" si="1"/>
        <v>5234183</v>
      </c>
      <c r="CC19" s="24">
        <f t="shared" si="2"/>
        <v>0.14666667227085253</v>
      </c>
      <c r="CD19" s="25" t="str">
        <f t="shared" si="3"/>
        <v>3 3. Pago Parcial</v>
      </c>
      <c r="CE19" s="75"/>
      <c r="CF19" s="75"/>
      <c r="CG19" s="75"/>
      <c r="CH19" s="75"/>
      <c r="CI19" s="75"/>
      <c r="CJ19" s="75"/>
      <c r="CK19" s="75"/>
      <c r="CL19" s="75"/>
      <c r="CM19" s="76"/>
      <c r="CN19" s="26"/>
      <c r="CO19" s="26">
        <f t="shared" si="6"/>
        <v>0</v>
      </c>
      <c r="CP19" s="27">
        <f t="shared" si="4"/>
        <v>5234183</v>
      </c>
      <c r="CQ19" s="27">
        <f t="shared" si="5"/>
        <v>30453427</v>
      </c>
      <c r="CR19" s="22"/>
      <c r="CS19" s="22"/>
    </row>
    <row r="20" spans="1:97" ht="15" customHeight="1" x14ac:dyDescent="0.25">
      <c r="A20" s="80" t="s">
        <v>268</v>
      </c>
      <c r="B20" s="22" t="s">
        <v>92</v>
      </c>
      <c r="C20" s="22" t="s">
        <v>269</v>
      </c>
      <c r="D20" s="45" t="s">
        <v>270</v>
      </c>
      <c r="E20" s="28">
        <v>45330</v>
      </c>
      <c r="F20" s="22" t="s">
        <v>95</v>
      </c>
      <c r="G20" s="22" t="s">
        <v>96</v>
      </c>
      <c r="H20" s="22" t="s">
        <v>97</v>
      </c>
      <c r="I20" s="28">
        <v>45330</v>
      </c>
      <c r="J20" s="34" t="s">
        <v>271</v>
      </c>
      <c r="K20" s="22" t="s">
        <v>99</v>
      </c>
      <c r="L20" s="22" t="s">
        <v>100</v>
      </c>
      <c r="M20" s="22">
        <v>5</v>
      </c>
      <c r="N20" s="35" t="s">
        <v>180</v>
      </c>
      <c r="O20" s="22" t="s">
        <v>260</v>
      </c>
      <c r="P20" s="22" t="s">
        <v>261</v>
      </c>
      <c r="Q20" s="22">
        <v>20</v>
      </c>
      <c r="R20" s="28">
        <v>45320</v>
      </c>
      <c r="S20" s="23">
        <v>35687612</v>
      </c>
      <c r="T20" s="22" t="s">
        <v>172</v>
      </c>
      <c r="U20" s="23">
        <v>35687610</v>
      </c>
      <c r="V20" s="23">
        <v>7137522</v>
      </c>
      <c r="W20" s="22" t="s">
        <v>97</v>
      </c>
      <c r="X20" s="26">
        <v>0</v>
      </c>
      <c r="Y20" s="26">
        <f t="shared" si="0"/>
        <v>35687610</v>
      </c>
      <c r="Z20" s="22" t="s">
        <v>97</v>
      </c>
      <c r="AA20" s="22" t="s">
        <v>97</v>
      </c>
      <c r="AB20" s="22" t="s">
        <v>97</v>
      </c>
      <c r="AC20" s="22" t="s">
        <v>97</v>
      </c>
      <c r="AD20" s="22" t="s">
        <v>97</v>
      </c>
      <c r="AE20" s="7" t="s">
        <v>272</v>
      </c>
      <c r="AF20" s="22" t="s">
        <v>106</v>
      </c>
      <c r="AG20" s="22" t="s">
        <v>107</v>
      </c>
      <c r="AH20" s="22" t="s">
        <v>108</v>
      </c>
      <c r="AI20" s="22" t="s">
        <v>273</v>
      </c>
      <c r="AJ20" s="22" t="s">
        <v>274</v>
      </c>
      <c r="AK20" s="22" t="s">
        <v>263</v>
      </c>
      <c r="AL20" s="22" t="s">
        <v>275</v>
      </c>
      <c r="AM20" s="22" t="s">
        <v>97</v>
      </c>
      <c r="AN20" s="22" t="s">
        <v>97</v>
      </c>
      <c r="AO20" s="22" t="s">
        <v>97</v>
      </c>
      <c r="AP20" s="22" t="s">
        <v>112</v>
      </c>
      <c r="AQ20" s="25" t="s">
        <v>276</v>
      </c>
      <c r="AR20" s="22">
        <v>27</v>
      </c>
      <c r="AS20" s="28">
        <v>45331</v>
      </c>
      <c r="AT20" s="22" t="s">
        <v>97</v>
      </c>
      <c r="AU20" s="22" t="s">
        <v>97</v>
      </c>
      <c r="AV20" s="22" t="s">
        <v>97</v>
      </c>
      <c r="AW20" s="22" t="s">
        <v>97</v>
      </c>
      <c r="AX20" s="30">
        <v>45331</v>
      </c>
      <c r="AY20" s="30">
        <v>45481</v>
      </c>
      <c r="AZ20" s="22" t="s">
        <v>266</v>
      </c>
      <c r="BA20" s="25" t="s">
        <v>267</v>
      </c>
      <c r="BB20" s="22" t="s">
        <v>97</v>
      </c>
      <c r="BC20" s="22" t="s">
        <v>97</v>
      </c>
      <c r="BD20" s="22" t="s">
        <v>97</v>
      </c>
      <c r="BE20" s="22" t="s">
        <v>97</v>
      </c>
      <c r="BF20" s="7" t="str">
        <f>AE20</f>
        <v>DOLLY JOHANNA VELANDIA SILVA</v>
      </c>
      <c r="BG20" s="27">
        <f>Y20</f>
        <v>35687610</v>
      </c>
      <c r="BH20" s="27" t="str">
        <f>L20</f>
        <v>2 2. Meses</v>
      </c>
      <c r="BI20" s="31">
        <f>M20</f>
        <v>5</v>
      </c>
      <c r="BJ20" s="93"/>
      <c r="BK20" s="26"/>
      <c r="BL20" s="93">
        <v>5234183</v>
      </c>
      <c r="BM20" s="27"/>
      <c r="BN20" s="27"/>
      <c r="BO20" s="27"/>
      <c r="BP20" s="27"/>
      <c r="BQ20" s="23"/>
      <c r="BR20" s="22"/>
      <c r="BS20" s="23"/>
      <c r="BT20" s="23"/>
      <c r="BU20" s="22"/>
      <c r="BV20" s="22"/>
      <c r="BW20" s="22"/>
      <c r="BX20" s="22"/>
      <c r="BY20" s="22"/>
      <c r="BZ20" s="22"/>
      <c r="CA20" s="22"/>
      <c r="CB20" s="23">
        <f t="shared" si="1"/>
        <v>5234183</v>
      </c>
      <c r="CC20" s="24">
        <f t="shared" si="2"/>
        <v>0.14666667227085253</v>
      </c>
      <c r="CD20" s="25" t="str">
        <f t="shared" si="3"/>
        <v>3 3. Pago Parcial</v>
      </c>
      <c r="CE20" s="75"/>
      <c r="CF20" s="75"/>
      <c r="CG20" s="75"/>
      <c r="CH20" s="75"/>
      <c r="CI20" s="75"/>
      <c r="CJ20" s="94"/>
      <c r="CK20" s="75"/>
      <c r="CL20" s="75"/>
      <c r="CM20" s="76"/>
      <c r="CN20" s="26"/>
      <c r="CO20" s="26">
        <f t="shared" si="6"/>
        <v>0</v>
      </c>
      <c r="CP20" s="27">
        <f t="shared" si="4"/>
        <v>5234183</v>
      </c>
      <c r="CQ20" s="27">
        <f t="shared" si="5"/>
        <v>30453427</v>
      </c>
      <c r="CR20" s="22"/>
      <c r="CS20" s="22"/>
    </row>
    <row r="21" spans="1:97" ht="15" customHeight="1" x14ac:dyDescent="0.25">
      <c r="A21" s="80" t="s">
        <v>277</v>
      </c>
      <c r="B21" s="22" t="s">
        <v>92</v>
      </c>
      <c r="C21" s="22" t="s">
        <v>278</v>
      </c>
      <c r="D21" s="45" t="s">
        <v>279</v>
      </c>
      <c r="E21" s="28">
        <v>45330</v>
      </c>
      <c r="F21" s="22" t="s">
        <v>95</v>
      </c>
      <c r="G21" s="22" t="s">
        <v>96</v>
      </c>
      <c r="H21" s="22" t="s">
        <v>97</v>
      </c>
      <c r="I21" s="28">
        <v>45330</v>
      </c>
      <c r="J21" s="34" t="s">
        <v>280</v>
      </c>
      <c r="K21" s="22" t="s">
        <v>99</v>
      </c>
      <c r="L21" s="22" t="s">
        <v>100</v>
      </c>
      <c r="M21" s="22">
        <v>5</v>
      </c>
      <c r="N21" s="35" t="s">
        <v>180</v>
      </c>
      <c r="O21" s="22" t="s">
        <v>260</v>
      </c>
      <c r="P21" s="22" t="s">
        <v>261</v>
      </c>
      <c r="Q21" s="22">
        <v>21</v>
      </c>
      <c r="R21" s="28">
        <v>45320</v>
      </c>
      <c r="S21" s="36">
        <v>51548778</v>
      </c>
      <c r="T21" s="22" t="s">
        <v>172</v>
      </c>
      <c r="U21" s="36">
        <v>50484020</v>
      </c>
      <c r="V21" s="23">
        <v>10096804</v>
      </c>
      <c r="W21" s="22" t="s">
        <v>97</v>
      </c>
      <c r="X21" s="26">
        <v>0</v>
      </c>
      <c r="Y21" s="26">
        <f t="shared" si="0"/>
        <v>50484020</v>
      </c>
      <c r="Z21" s="22" t="s">
        <v>97</v>
      </c>
      <c r="AA21" s="22" t="s">
        <v>97</v>
      </c>
      <c r="AB21" s="22" t="s">
        <v>97</v>
      </c>
      <c r="AC21" s="22" t="s">
        <v>97</v>
      </c>
      <c r="AD21" s="22" t="s">
        <v>97</v>
      </c>
      <c r="AE21" s="7" t="s">
        <v>281</v>
      </c>
      <c r="AF21" s="22" t="s">
        <v>106</v>
      </c>
      <c r="AG21" s="22" t="s">
        <v>107</v>
      </c>
      <c r="AH21" s="22" t="s">
        <v>108</v>
      </c>
      <c r="AI21" s="22" t="s">
        <v>109</v>
      </c>
      <c r="AJ21" s="22" t="s">
        <v>109</v>
      </c>
      <c r="AK21" s="22" t="s">
        <v>282</v>
      </c>
      <c r="AL21" s="22" t="s">
        <v>183</v>
      </c>
      <c r="AM21" s="22" t="s">
        <v>97</v>
      </c>
      <c r="AN21" s="22" t="s">
        <v>97</v>
      </c>
      <c r="AO21" s="22" t="s">
        <v>97</v>
      </c>
      <c r="AP21" s="22" t="s">
        <v>112</v>
      </c>
      <c r="AQ21" s="22" t="s">
        <v>283</v>
      </c>
      <c r="AR21" s="22">
        <v>25</v>
      </c>
      <c r="AS21" s="28">
        <v>45331</v>
      </c>
      <c r="AT21" s="22" t="s">
        <v>97</v>
      </c>
      <c r="AU21" s="22" t="s">
        <v>97</v>
      </c>
      <c r="AV21" s="22" t="s">
        <v>97</v>
      </c>
      <c r="AW21" s="22" t="s">
        <v>97</v>
      </c>
      <c r="AX21" s="30">
        <v>45331</v>
      </c>
      <c r="AY21" s="30">
        <v>45481</v>
      </c>
      <c r="AZ21" s="22" t="s">
        <v>266</v>
      </c>
      <c r="BA21" s="25" t="s">
        <v>267</v>
      </c>
      <c r="BB21" s="22" t="s">
        <v>97</v>
      </c>
      <c r="BC21" s="22" t="s">
        <v>97</v>
      </c>
      <c r="BD21" s="22" t="s">
        <v>97</v>
      </c>
      <c r="BE21" s="22" t="s">
        <v>97</v>
      </c>
      <c r="BF21" s="7" t="str">
        <f>AE21</f>
        <v>LUIS ALEJANDRO AVILA AVILA</v>
      </c>
      <c r="BG21" s="27">
        <f>Y21</f>
        <v>50484020</v>
      </c>
      <c r="BH21" s="27" t="str">
        <f>L21</f>
        <v>2 2. Meses</v>
      </c>
      <c r="BI21" s="31">
        <f>M21</f>
        <v>5</v>
      </c>
      <c r="BJ21" s="93"/>
      <c r="BK21" s="26"/>
      <c r="BL21" s="93">
        <v>7404323</v>
      </c>
      <c r="BM21" s="27"/>
      <c r="BN21" s="27"/>
      <c r="BO21" s="27"/>
      <c r="BP21" s="27"/>
      <c r="BQ21" s="23"/>
      <c r="BR21" s="32"/>
      <c r="BS21" s="23"/>
      <c r="BT21" s="23"/>
      <c r="BU21" s="22"/>
      <c r="BV21" s="22"/>
      <c r="BW21" s="22"/>
      <c r="BX21" s="22"/>
      <c r="BY21" s="22"/>
      <c r="BZ21" s="22"/>
      <c r="CA21" s="22"/>
      <c r="CB21" s="23">
        <f t="shared" si="1"/>
        <v>7404323</v>
      </c>
      <c r="CC21" s="24">
        <f t="shared" si="2"/>
        <v>0.14666666798721656</v>
      </c>
      <c r="CD21" s="25" t="str">
        <f t="shared" si="3"/>
        <v>3 3. Pago Parcial</v>
      </c>
      <c r="CE21" s="75"/>
      <c r="CF21" s="75"/>
      <c r="CG21" s="75"/>
      <c r="CH21" s="75"/>
      <c r="CI21" s="75"/>
      <c r="CJ21" s="94"/>
      <c r="CK21" s="75"/>
      <c r="CL21" s="75"/>
      <c r="CM21" s="76"/>
      <c r="CN21" s="26"/>
      <c r="CO21" s="26">
        <f t="shared" si="6"/>
        <v>0</v>
      </c>
      <c r="CP21" s="27">
        <f t="shared" si="4"/>
        <v>7404323</v>
      </c>
      <c r="CQ21" s="27">
        <f t="shared" si="5"/>
        <v>43079697</v>
      </c>
      <c r="CR21" s="22"/>
      <c r="CS21" s="22"/>
    </row>
    <row r="22" spans="1:97" ht="15" customHeight="1" x14ac:dyDescent="0.25">
      <c r="A22" s="80" t="s">
        <v>284</v>
      </c>
      <c r="B22" s="22" t="s">
        <v>92</v>
      </c>
      <c r="C22" s="22" t="s">
        <v>285</v>
      </c>
      <c r="D22" s="45" t="s">
        <v>286</v>
      </c>
      <c r="E22" s="28">
        <v>45330</v>
      </c>
      <c r="F22" s="22" t="s">
        <v>95</v>
      </c>
      <c r="G22" s="22" t="s">
        <v>96</v>
      </c>
      <c r="H22" s="22" t="s">
        <v>97</v>
      </c>
      <c r="I22" s="28">
        <v>45330</v>
      </c>
      <c r="J22" s="34" t="s">
        <v>287</v>
      </c>
      <c r="K22" s="22" t="s">
        <v>99</v>
      </c>
      <c r="L22" s="22" t="s">
        <v>100</v>
      </c>
      <c r="M22" s="22">
        <v>5</v>
      </c>
      <c r="N22" s="35" t="s">
        <v>189</v>
      </c>
      <c r="O22" s="22" t="s">
        <v>247</v>
      </c>
      <c r="P22" s="22" t="s">
        <v>288</v>
      </c>
      <c r="Q22" s="22">
        <v>34</v>
      </c>
      <c r="R22" s="28">
        <v>45323</v>
      </c>
      <c r="S22" s="23">
        <v>46321740</v>
      </c>
      <c r="T22" s="22" t="s">
        <v>172</v>
      </c>
      <c r="U22" s="23">
        <v>46321740</v>
      </c>
      <c r="V22" s="23">
        <v>9264348</v>
      </c>
      <c r="W22" s="22" t="s">
        <v>97</v>
      </c>
      <c r="X22" s="26">
        <v>0</v>
      </c>
      <c r="Y22" s="26">
        <f t="shared" si="0"/>
        <v>46321740</v>
      </c>
      <c r="Z22" s="22" t="s">
        <v>97</v>
      </c>
      <c r="AA22" s="22" t="s">
        <v>97</v>
      </c>
      <c r="AB22" s="22" t="s">
        <v>97</v>
      </c>
      <c r="AC22" s="22" t="s">
        <v>97</v>
      </c>
      <c r="AD22" s="22" t="s">
        <v>97</v>
      </c>
      <c r="AE22" s="7" t="s">
        <v>289</v>
      </c>
      <c r="AF22" s="22" t="s">
        <v>106</v>
      </c>
      <c r="AG22" s="22" t="s">
        <v>107</v>
      </c>
      <c r="AH22" s="22" t="s">
        <v>108</v>
      </c>
      <c r="AI22" s="22" t="s">
        <v>290</v>
      </c>
      <c r="AJ22" s="22" t="s">
        <v>291</v>
      </c>
      <c r="AK22" s="22" t="s">
        <v>253</v>
      </c>
      <c r="AL22" s="22" t="s">
        <v>111</v>
      </c>
      <c r="AM22" s="22" t="s">
        <v>97</v>
      </c>
      <c r="AN22" s="22" t="s">
        <v>97</v>
      </c>
      <c r="AO22" s="22" t="s">
        <v>97</v>
      </c>
      <c r="AP22" s="22" t="s">
        <v>112</v>
      </c>
      <c r="AQ22" s="25" t="s">
        <v>292</v>
      </c>
      <c r="AR22" s="22">
        <v>32</v>
      </c>
      <c r="AS22" s="28">
        <v>45331</v>
      </c>
      <c r="AT22" s="22" t="s">
        <v>97</v>
      </c>
      <c r="AU22" s="22" t="s">
        <v>97</v>
      </c>
      <c r="AV22" s="22" t="s">
        <v>97</v>
      </c>
      <c r="AW22" s="22" t="s">
        <v>97</v>
      </c>
      <c r="AX22" s="30">
        <v>45334</v>
      </c>
      <c r="AY22" s="30">
        <v>45484</v>
      </c>
      <c r="AZ22" s="22" t="s">
        <v>230</v>
      </c>
      <c r="BA22" s="22" t="s">
        <v>231</v>
      </c>
      <c r="BB22" s="22" t="s">
        <v>97</v>
      </c>
      <c r="BC22" s="22" t="s">
        <v>97</v>
      </c>
      <c r="BD22" s="22" t="s">
        <v>97</v>
      </c>
      <c r="BE22" s="22" t="s">
        <v>97</v>
      </c>
      <c r="BF22" s="7" t="str">
        <f>AE22</f>
        <v>DEISY VIVIANA CAÑON SUAREZ</v>
      </c>
      <c r="BG22" s="27">
        <f>Y22</f>
        <v>46321740</v>
      </c>
      <c r="BH22" s="27" t="str">
        <f>L22</f>
        <v>2 2. Meses</v>
      </c>
      <c r="BI22" s="31">
        <f>M22</f>
        <v>5</v>
      </c>
      <c r="BJ22" s="93"/>
      <c r="BK22" s="26"/>
      <c r="BL22" s="93">
        <v>5867420</v>
      </c>
      <c r="BM22" s="27"/>
      <c r="BN22" s="27"/>
      <c r="BO22" s="27"/>
      <c r="BP22" s="27"/>
      <c r="BQ22" s="23"/>
      <c r="BR22" s="32"/>
      <c r="BS22" s="23"/>
      <c r="BT22" s="23"/>
      <c r="BU22" s="22"/>
      <c r="BV22" s="22"/>
      <c r="BW22" s="22"/>
      <c r="BX22" s="22"/>
      <c r="BY22" s="22"/>
      <c r="BZ22" s="22"/>
      <c r="CA22" s="22"/>
      <c r="CB22" s="23">
        <f t="shared" si="1"/>
        <v>5867420</v>
      </c>
      <c r="CC22" s="24">
        <f t="shared" si="2"/>
        <v>0.12666665803141247</v>
      </c>
      <c r="CD22" s="25" t="str">
        <f t="shared" si="3"/>
        <v>3 3. Pago Parcial</v>
      </c>
      <c r="CE22" s="75"/>
      <c r="CF22" s="75"/>
      <c r="CG22" s="75"/>
      <c r="CH22" s="75"/>
      <c r="CI22" s="75"/>
      <c r="CJ22" s="94"/>
      <c r="CK22" s="75"/>
      <c r="CL22" s="75"/>
      <c r="CM22" s="76"/>
      <c r="CN22" s="26"/>
      <c r="CO22" s="26">
        <f t="shared" si="6"/>
        <v>0</v>
      </c>
      <c r="CP22" s="27">
        <f t="shared" si="4"/>
        <v>5867420</v>
      </c>
      <c r="CQ22" s="27">
        <f t="shared" si="5"/>
        <v>40454320</v>
      </c>
      <c r="CR22" s="22"/>
      <c r="CS22" s="22"/>
    </row>
    <row r="23" spans="1:97" ht="15" customHeight="1" x14ac:dyDescent="0.25">
      <c r="A23" s="80" t="s">
        <v>293</v>
      </c>
      <c r="B23" s="22" t="s">
        <v>92</v>
      </c>
      <c r="C23" s="22" t="s">
        <v>294</v>
      </c>
      <c r="D23" s="45" t="s">
        <v>295</v>
      </c>
      <c r="E23" s="28">
        <v>45331</v>
      </c>
      <c r="F23" s="22" t="s">
        <v>95</v>
      </c>
      <c r="G23" s="22" t="s">
        <v>96</v>
      </c>
      <c r="H23" s="22" t="s">
        <v>97</v>
      </c>
      <c r="I23" s="28">
        <v>45331</v>
      </c>
      <c r="J23" s="34" t="s">
        <v>296</v>
      </c>
      <c r="K23" s="22" t="s">
        <v>99</v>
      </c>
      <c r="L23" s="22" t="s">
        <v>100</v>
      </c>
      <c r="M23" s="22">
        <v>5</v>
      </c>
      <c r="N23" s="35" t="s">
        <v>180</v>
      </c>
      <c r="O23" s="22" t="s">
        <v>260</v>
      </c>
      <c r="P23" s="22" t="s">
        <v>261</v>
      </c>
      <c r="Q23" s="22">
        <v>25</v>
      </c>
      <c r="R23" s="28">
        <v>45321</v>
      </c>
      <c r="S23" s="23">
        <v>35687612</v>
      </c>
      <c r="T23" s="22" t="s">
        <v>172</v>
      </c>
      <c r="U23" s="8">
        <v>35687610</v>
      </c>
      <c r="V23" s="23">
        <v>7137522</v>
      </c>
      <c r="W23" s="22" t="s">
        <v>97</v>
      </c>
      <c r="X23" s="26">
        <v>0</v>
      </c>
      <c r="Y23" s="26">
        <f t="shared" si="0"/>
        <v>35687610</v>
      </c>
      <c r="Z23" s="22" t="s">
        <v>97</v>
      </c>
      <c r="AA23" s="22" t="s">
        <v>97</v>
      </c>
      <c r="AB23" s="22" t="s">
        <v>97</v>
      </c>
      <c r="AC23" s="22" t="s">
        <v>97</v>
      </c>
      <c r="AD23" s="22" t="s">
        <v>97</v>
      </c>
      <c r="AE23" s="7" t="s">
        <v>297</v>
      </c>
      <c r="AF23" s="22" t="s">
        <v>106</v>
      </c>
      <c r="AG23" s="22" t="s">
        <v>107</v>
      </c>
      <c r="AH23" s="22" t="s">
        <v>108</v>
      </c>
      <c r="AI23" s="22" t="s">
        <v>109</v>
      </c>
      <c r="AJ23" s="22" t="s">
        <v>109</v>
      </c>
      <c r="AK23" s="22" t="s">
        <v>263</v>
      </c>
      <c r="AL23" s="22" t="s">
        <v>298</v>
      </c>
      <c r="AM23" s="22" t="s">
        <v>97</v>
      </c>
      <c r="AN23" s="22" t="s">
        <v>97</v>
      </c>
      <c r="AO23" s="22" t="s">
        <v>97</v>
      </c>
      <c r="AP23" s="22" t="s">
        <v>112</v>
      </c>
      <c r="AQ23" s="25" t="s">
        <v>299</v>
      </c>
      <c r="AR23" s="22">
        <v>31</v>
      </c>
      <c r="AS23" s="28">
        <v>45331</v>
      </c>
      <c r="AT23" s="22" t="s">
        <v>97</v>
      </c>
      <c r="AU23" s="22" t="s">
        <v>97</v>
      </c>
      <c r="AV23" s="22" t="s">
        <v>97</v>
      </c>
      <c r="AW23" s="22" t="s">
        <v>97</v>
      </c>
      <c r="AX23" s="30">
        <v>45334</v>
      </c>
      <c r="AY23" s="30">
        <v>45484</v>
      </c>
      <c r="AZ23" s="22" t="s">
        <v>266</v>
      </c>
      <c r="BA23" s="25" t="s">
        <v>267</v>
      </c>
      <c r="BB23" s="22" t="s">
        <v>97</v>
      </c>
      <c r="BC23" s="22" t="s">
        <v>97</v>
      </c>
      <c r="BD23" s="22" t="s">
        <v>97</v>
      </c>
      <c r="BE23" s="22" t="s">
        <v>97</v>
      </c>
      <c r="BF23" s="7" t="str">
        <f>AE23</f>
        <v>MARIA DEL PILAR ROMERO BARREIRO</v>
      </c>
      <c r="BG23" s="27">
        <f>Y23</f>
        <v>35687610</v>
      </c>
      <c r="BH23" s="27" t="str">
        <f>L23</f>
        <v>2 2. Meses</v>
      </c>
      <c r="BI23" s="31">
        <f>M23</f>
        <v>5</v>
      </c>
      <c r="BJ23" s="93"/>
      <c r="BK23" s="26"/>
      <c r="BL23" s="93">
        <v>4520431</v>
      </c>
      <c r="BM23" s="27"/>
      <c r="BN23" s="27"/>
      <c r="BO23" s="27"/>
      <c r="BP23" s="27"/>
      <c r="BQ23" s="23"/>
      <c r="BR23" s="32"/>
      <c r="BS23" s="23"/>
      <c r="BT23" s="23"/>
      <c r="BU23" s="22"/>
      <c r="BV23" s="22"/>
      <c r="BW23" s="22"/>
      <c r="BX23" s="22"/>
      <c r="BY23" s="22"/>
      <c r="BZ23" s="22"/>
      <c r="CA23" s="22"/>
      <c r="CB23" s="23">
        <f t="shared" si="1"/>
        <v>4520431</v>
      </c>
      <c r="CC23" s="24">
        <f t="shared" si="2"/>
        <v>0.12666667787503844</v>
      </c>
      <c r="CD23" s="25" t="str">
        <f t="shared" si="3"/>
        <v>3 3. Pago Parcial</v>
      </c>
      <c r="CE23" s="75"/>
      <c r="CF23" s="75"/>
      <c r="CG23" s="75"/>
      <c r="CH23" s="75"/>
      <c r="CI23" s="75"/>
      <c r="CJ23" s="75"/>
      <c r="CK23" s="75"/>
      <c r="CL23" s="75"/>
      <c r="CM23" s="76"/>
      <c r="CN23" s="26"/>
      <c r="CO23" s="26">
        <f t="shared" si="6"/>
        <v>0</v>
      </c>
      <c r="CP23" s="27">
        <f t="shared" si="4"/>
        <v>4520431</v>
      </c>
      <c r="CQ23" s="27">
        <f t="shared" si="5"/>
        <v>31167179</v>
      </c>
      <c r="CR23" s="22"/>
      <c r="CS23" s="22"/>
    </row>
    <row r="24" spans="1:97" ht="15" customHeight="1" x14ac:dyDescent="0.25">
      <c r="A24" s="80" t="s">
        <v>300</v>
      </c>
      <c r="B24" s="22" t="s">
        <v>92</v>
      </c>
      <c r="C24" s="22" t="s">
        <v>301</v>
      </c>
      <c r="D24" s="45" t="s">
        <v>302</v>
      </c>
      <c r="E24" s="28">
        <v>45331</v>
      </c>
      <c r="F24" s="22" t="s">
        <v>95</v>
      </c>
      <c r="G24" s="22" t="s">
        <v>96</v>
      </c>
      <c r="H24" s="22" t="s">
        <v>97</v>
      </c>
      <c r="I24" s="28">
        <v>45331</v>
      </c>
      <c r="J24" s="22" t="s">
        <v>303</v>
      </c>
      <c r="K24" s="22" t="s">
        <v>99</v>
      </c>
      <c r="L24" s="22" t="s">
        <v>100</v>
      </c>
      <c r="M24" s="22">
        <v>5</v>
      </c>
      <c r="N24" s="35" t="s">
        <v>180</v>
      </c>
      <c r="O24" s="22" t="s">
        <v>260</v>
      </c>
      <c r="P24" s="22" t="s">
        <v>261</v>
      </c>
      <c r="Q24" s="22">
        <v>17</v>
      </c>
      <c r="R24" s="28">
        <v>44955</v>
      </c>
      <c r="S24" s="36">
        <v>35687612</v>
      </c>
      <c r="T24" s="22" t="s">
        <v>172</v>
      </c>
      <c r="U24" s="36">
        <v>35687610</v>
      </c>
      <c r="V24" s="23">
        <v>7137522</v>
      </c>
      <c r="W24" s="22" t="s">
        <v>97</v>
      </c>
      <c r="X24" s="26">
        <v>0</v>
      </c>
      <c r="Y24" s="26">
        <f t="shared" si="0"/>
        <v>35687610</v>
      </c>
      <c r="Z24" s="22" t="s">
        <v>97</v>
      </c>
      <c r="AA24" s="22" t="s">
        <v>97</v>
      </c>
      <c r="AB24" s="22" t="s">
        <v>97</v>
      </c>
      <c r="AC24" s="22" t="s">
        <v>97</v>
      </c>
      <c r="AD24" s="22" t="s">
        <v>97</v>
      </c>
      <c r="AE24" s="7" t="s">
        <v>304</v>
      </c>
      <c r="AF24" s="22" t="s">
        <v>106</v>
      </c>
      <c r="AG24" s="22" t="s">
        <v>107</v>
      </c>
      <c r="AH24" s="22" t="s">
        <v>108</v>
      </c>
      <c r="AI24" s="22" t="s">
        <v>305</v>
      </c>
      <c r="AJ24" s="22" t="s">
        <v>306</v>
      </c>
      <c r="AK24" s="22" t="s">
        <v>263</v>
      </c>
      <c r="AL24" s="22" t="s">
        <v>111</v>
      </c>
      <c r="AM24" s="22" t="s">
        <v>97</v>
      </c>
      <c r="AN24" s="22" t="s">
        <v>97</v>
      </c>
      <c r="AO24" s="22" t="s">
        <v>97</v>
      </c>
      <c r="AP24" s="22" t="s">
        <v>112</v>
      </c>
      <c r="AQ24" s="25" t="s">
        <v>307</v>
      </c>
      <c r="AR24" s="22">
        <v>30</v>
      </c>
      <c r="AS24" s="28">
        <v>45331</v>
      </c>
      <c r="AT24" s="22" t="s">
        <v>97</v>
      </c>
      <c r="AU24" s="22" t="s">
        <v>97</v>
      </c>
      <c r="AV24" s="22" t="s">
        <v>97</v>
      </c>
      <c r="AW24" s="22" t="s">
        <v>97</v>
      </c>
      <c r="AX24" s="30">
        <v>45334</v>
      </c>
      <c r="AY24" s="30">
        <v>45484</v>
      </c>
      <c r="AZ24" s="22" t="s">
        <v>266</v>
      </c>
      <c r="BA24" s="25" t="s">
        <v>267</v>
      </c>
      <c r="BB24" s="22" t="s">
        <v>97</v>
      </c>
      <c r="BC24" s="22" t="s">
        <v>97</v>
      </c>
      <c r="BD24" s="22" t="s">
        <v>97</v>
      </c>
      <c r="BE24" s="22" t="s">
        <v>97</v>
      </c>
      <c r="BF24" s="7" t="str">
        <f>AE24</f>
        <v>LYNDA MELISSA OYOLA CHADID</v>
      </c>
      <c r="BG24" s="27">
        <f>Y24</f>
        <v>35687610</v>
      </c>
      <c r="BH24" s="27" t="str">
        <f>L24</f>
        <v>2 2. Meses</v>
      </c>
      <c r="BI24" s="31">
        <f>M24</f>
        <v>5</v>
      </c>
      <c r="BJ24" s="93"/>
      <c r="BK24" s="26"/>
      <c r="BL24" s="93">
        <v>4520431</v>
      </c>
      <c r="BM24" s="27"/>
      <c r="BN24" s="27"/>
      <c r="BO24" s="27"/>
      <c r="BP24" s="27"/>
      <c r="BQ24" s="23"/>
      <c r="BR24" s="32"/>
      <c r="BS24" s="23"/>
      <c r="BT24" s="23"/>
      <c r="BU24" s="22"/>
      <c r="BV24" s="22"/>
      <c r="BW24" s="22"/>
      <c r="BX24" s="22"/>
      <c r="BY24" s="22"/>
      <c r="BZ24" s="22"/>
      <c r="CA24" s="22"/>
      <c r="CB24" s="23">
        <f t="shared" si="1"/>
        <v>4520431</v>
      </c>
      <c r="CC24" s="24">
        <f t="shared" si="2"/>
        <v>0.12666667787503844</v>
      </c>
      <c r="CD24" s="25" t="str">
        <f t="shared" si="3"/>
        <v>3 3. Pago Parcial</v>
      </c>
      <c r="CE24" s="75"/>
      <c r="CF24" s="75"/>
      <c r="CG24" s="75"/>
      <c r="CH24" s="75"/>
      <c r="CI24" s="75"/>
      <c r="CJ24" s="75"/>
      <c r="CK24" s="75"/>
      <c r="CL24" s="75"/>
      <c r="CM24" s="76"/>
      <c r="CN24" s="26"/>
      <c r="CO24" s="26">
        <f t="shared" si="6"/>
        <v>0</v>
      </c>
      <c r="CP24" s="27">
        <f t="shared" si="4"/>
        <v>4520431</v>
      </c>
      <c r="CQ24" s="27">
        <f t="shared" si="5"/>
        <v>31167179</v>
      </c>
      <c r="CR24" s="22"/>
      <c r="CS24" s="22"/>
    </row>
    <row r="25" spans="1:97" ht="15" customHeight="1" x14ac:dyDescent="0.25">
      <c r="A25" s="80" t="s">
        <v>308</v>
      </c>
      <c r="B25" s="22" t="s">
        <v>92</v>
      </c>
      <c r="C25" s="22" t="s">
        <v>309</v>
      </c>
      <c r="D25" s="45" t="s">
        <v>310</v>
      </c>
      <c r="E25" s="28">
        <v>45331</v>
      </c>
      <c r="F25" s="22" t="s">
        <v>95</v>
      </c>
      <c r="G25" s="22" t="s">
        <v>96</v>
      </c>
      <c r="H25" s="22" t="s">
        <v>97</v>
      </c>
      <c r="I25" s="28">
        <v>45331</v>
      </c>
      <c r="J25" s="34" t="s">
        <v>311</v>
      </c>
      <c r="K25" s="22" t="s">
        <v>99</v>
      </c>
      <c r="L25" s="22" t="s">
        <v>100</v>
      </c>
      <c r="M25" s="22">
        <v>5</v>
      </c>
      <c r="N25" s="35" t="s">
        <v>189</v>
      </c>
      <c r="O25" s="22" t="s">
        <v>247</v>
      </c>
      <c r="P25" s="22" t="s">
        <v>261</v>
      </c>
      <c r="Q25" s="22">
        <v>46</v>
      </c>
      <c r="R25" s="28">
        <v>45324</v>
      </c>
      <c r="S25" s="23">
        <v>43618193</v>
      </c>
      <c r="T25" s="22" t="s">
        <v>172</v>
      </c>
      <c r="U25" s="23">
        <v>43618190</v>
      </c>
      <c r="V25" s="23">
        <v>8723638</v>
      </c>
      <c r="W25" s="22" t="s">
        <v>97</v>
      </c>
      <c r="X25" s="26">
        <v>0</v>
      </c>
      <c r="Y25" s="26">
        <f t="shared" si="0"/>
        <v>43618190</v>
      </c>
      <c r="Z25" s="22" t="s">
        <v>97</v>
      </c>
      <c r="AA25" s="22" t="s">
        <v>97</v>
      </c>
      <c r="AB25" s="22" t="s">
        <v>97</v>
      </c>
      <c r="AC25" s="22" t="s">
        <v>97</v>
      </c>
      <c r="AD25" s="22" t="s">
        <v>97</v>
      </c>
      <c r="AE25" s="7" t="s">
        <v>312</v>
      </c>
      <c r="AF25" s="22" t="s">
        <v>106</v>
      </c>
      <c r="AG25" s="22" t="s">
        <v>107</v>
      </c>
      <c r="AH25" s="22" t="s">
        <v>108</v>
      </c>
      <c r="AI25" s="22" t="s">
        <v>109</v>
      </c>
      <c r="AJ25" s="22" t="s">
        <v>109</v>
      </c>
      <c r="AK25" s="22" t="s">
        <v>313</v>
      </c>
      <c r="AL25" s="22" t="s">
        <v>111</v>
      </c>
      <c r="AM25" s="22" t="s">
        <v>97</v>
      </c>
      <c r="AN25" s="22" t="s">
        <v>97</v>
      </c>
      <c r="AO25" s="22" t="s">
        <v>97</v>
      </c>
      <c r="AP25" s="22" t="s">
        <v>112</v>
      </c>
      <c r="AQ25" s="25" t="s">
        <v>314</v>
      </c>
      <c r="AR25" s="22">
        <v>33</v>
      </c>
      <c r="AS25" s="28">
        <v>45334</v>
      </c>
      <c r="AT25" s="22" t="s">
        <v>97</v>
      </c>
      <c r="AU25" s="22" t="s">
        <v>97</v>
      </c>
      <c r="AV25" s="22" t="s">
        <v>97</v>
      </c>
      <c r="AW25" s="22" t="s">
        <v>97</v>
      </c>
      <c r="AX25" s="30">
        <v>45334</v>
      </c>
      <c r="AY25" s="30">
        <v>45484</v>
      </c>
      <c r="AZ25" s="22" t="s">
        <v>315</v>
      </c>
      <c r="BA25" s="22" t="s">
        <v>316</v>
      </c>
      <c r="BB25" s="22" t="s">
        <v>97</v>
      </c>
      <c r="BC25" s="22" t="s">
        <v>97</v>
      </c>
      <c r="BD25" s="22" t="s">
        <v>97</v>
      </c>
      <c r="BE25" s="22" t="s">
        <v>97</v>
      </c>
      <c r="BF25" s="7" t="str">
        <f>AE25</f>
        <v>ANGIE DANIELA POVEDA BUITRAGO</v>
      </c>
      <c r="BG25" s="27">
        <f>Y25</f>
        <v>43618190</v>
      </c>
      <c r="BH25" s="27" t="str">
        <f>L25</f>
        <v>2 2. Meses</v>
      </c>
      <c r="BI25" s="31">
        <f>M25</f>
        <v>5</v>
      </c>
      <c r="BJ25" s="93"/>
      <c r="BK25" s="26"/>
      <c r="BL25" s="93">
        <v>5524971</v>
      </c>
      <c r="BM25" s="27"/>
      <c r="BN25" s="27"/>
      <c r="BO25" s="27"/>
      <c r="BP25" s="27"/>
      <c r="BQ25" s="23"/>
      <c r="BR25" s="32"/>
      <c r="BS25" s="23"/>
      <c r="BT25" s="23"/>
      <c r="BU25" s="22"/>
      <c r="BV25" s="22"/>
      <c r="BW25" s="22"/>
      <c r="BX25" s="22"/>
      <c r="BY25" s="22"/>
      <c r="BZ25" s="22"/>
      <c r="CA25" s="22"/>
      <c r="CB25" s="23">
        <f t="shared" si="1"/>
        <v>5524971</v>
      </c>
      <c r="CC25" s="24">
        <f t="shared" si="2"/>
        <v>0.12666667278032398</v>
      </c>
      <c r="CD25" s="25" t="str">
        <f t="shared" si="3"/>
        <v>3 3. Pago Parcial</v>
      </c>
      <c r="CE25" s="75"/>
      <c r="CF25" s="75"/>
      <c r="CG25" s="75"/>
      <c r="CH25" s="75"/>
      <c r="CI25" s="75"/>
      <c r="CJ25" s="75"/>
      <c r="CK25" s="75"/>
      <c r="CL25" s="75"/>
      <c r="CM25" s="76"/>
      <c r="CN25" s="26"/>
      <c r="CO25" s="26">
        <f t="shared" si="6"/>
        <v>0</v>
      </c>
      <c r="CP25" s="27">
        <f t="shared" si="4"/>
        <v>5524971</v>
      </c>
      <c r="CQ25" s="27">
        <f t="shared" si="5"/>
        <v>38093219</v>
      </c>
      <c r="CR25" s="22"/>
      <c r="CS25" s="22"/>
    </row>
    <row r="26" spans="1:97" ht="15" customHeight="1" x14ac:dyDescent="0.25">
      <c r="A26" s="80" t="s">
        <v>317</v>
      </c>
      <c r="B26" s="22" t="s">
        <v>92</v>
      </c>
      <c r="C26" s="22" t="s">
        <v>318</v>
      </c>
      <c r="D26" s="45" t="s">
        <v>319</v>
      </c>
      <c r="E26" s="28">
        <v>45331</v>
      </c>
      <c r="F26" s="22" t="s">
        <v>95</v>
      </c>
      <c r="G26" s="22" t="s">
        <v>96</v>
      </c>
      <c r="H26" s="22" t="s">
        <v>97</v>
      </c>
      <c r="I26" s="28">
        <v>45331</v>
      </c>
      <c r="J26" s="34" t="s">
        <v>320</v>
      </c>
      <c r="K26" s="22" t="s">
        <v>99</v>
      </c>
      <c r="L26" s="22" t="s">
        <v>100</v>
      </c>
      <c r="M26" s="22">
        <v>5</v>
      </c>
      <c r="N26" s="35" t="s">
        <v>180</v>
      </c>
      <c r="O26" s="22" t="s">
        <v>260</v>
      </c>
      <c r="P26" s="22" t="s">
        <v>261</v>
      </c>
      <c r="Q26" s="22">
        <v>18</v>
      </c>
      <c r="R26" s="28">
        <v>45320</v>
      </c>
      <c r="S26" s="23">
        <v>51548778</v>
      </c>
      <c r="T26" s="22" t="s">
        <v>172</v>
      </c>
      <c r="U26" s="23">
        <v>50484020</v>
      </c>
      <c r="V26" s="23">
        <v>10096804</v>
      </c>
      <c r="W26" s="22" t="s">
        <v>97</v>
      </c>
      <c r="X26" s="26">
        <v>0</v>
      </c>
      <c r="Y26" s="26">
        <f t="shared" si="0"/>
        <v>50484020</v>
      </c>
      <c r="Z26" s="22" t="s">
        <v>97</v>
      </c>
      <c r="AA26" s="22" t="s">
        <v>97</v>
      </c>
      <c r="AB26" s="22" t="s">
        <v>97</v>
      </c>
      <c r="AC26" s="22" t="s">
        <v>97</v>
      </c>
      <c r="AD26" s="22" t="s">
        <v>97</v>
      </c>
      <c r="AE26" s="7" t="s">
        <v>321</v>
      </c>
      <c r="AF26" s="22" t="s">
        <v>106</v>
      </c>
      <c r="AG26" s="22" t="s">
        <v>107</v>
      </c>
      <c r="AH26" s="22" t="s">
        <v>108</v>
      </c>
      <c r="AI26" s="22" t="s">
        <v>109</v>
      </c>
      <c r="AJ26" s="22" t="s">
        <v>109</v>
      </c>
      <c r="AK26" s="22" t="s">
        <v>282</v>
      </c>
      <c r="AL26" s="22" t="s">
        <v>275</v>
      </c>
      <c r="AM26" s="22" t="s">
        <v>97</v>
      </c>
      <c r="AN26" s="22" t="s">
        <v>97</v>
      </c>
      <c r="AO26" s="22" t="s">
        <v>97</v>
      </c>
      <c r="AP26" s="22" t="s">
        <v>112</v>
      </c>
      <c r="AQ26" s="25" t="s">
        <v>322</v>
      </c>
      <c r="AR26" s="22">
        <v>34</v>
      </c>
      <c r="AS26" s="28">
        <v>45334</v>
      </c>
      <c r="AT26" s="22" t="s">
        <v>97</v>
      </c>
      <c r="AU26" s="22" t="s">
        <v>97</v>
      </c>
      <c r="AV26" s="22" t="s">
        <v>97</v>
      </c>
      <c r="AW26" s="22" t="s">
        <v>97</v>
      </c>
      <c r="AX26" s="30">
        <v>45334</v>
      </c>
      <c r="AY26" s="30">
        <v>45484</v>
      </c>
      <c r="AZ26" s="22" t="s">
        <v>266</v>
      </c>
      <c r="BA26" s="25" t="s">
        <v>267</v>
      </c>
      <c r="BB26" s="22" t="s">
        <v>97</v>
      </c>
      <c r="BC26" s="22" t="s">
        <v>97</v>
      </c>
      <c r="BD26" s="22" t="s">
        <v>97</v>
      </c>
      <c r="BE26" s="22" t="s">
        <v>97</v>
      </c>
      <c r="BF26" s="7" t="str">
        <f>AE26</f>
        <v>ANA JULIETH VELA MOJICA</v>
      </c>
      <c r="BG26" s="27">
        <f>Y26</f>
        <v>50484020</v>
      </c>
      <c r="BH26" s="27" t="str">
        <f>L26</f>
        <v>2 2. Meses</v>
      </c>
      <c r="BI26" s="31">
        <f>M26</f>
        <v>5</v>
      </c>
      <c r="BJ26" s="93"/>
      <c r="BK26" s="26"/>
      <c r="BL26" s="93">
        <v>6394642</v>
      </c>
      <c r="BM26" s="27"/>
      <c r="BN26" s="27"/>
      <c r="BO26" s="27"/>
      <c r="BP26" s="27"/>
      <c r="BQ26" s="23"/>
      <c r="BR26" s="32"/>
      <c r="BS26" s="23"/>
      <c r="BT26" s="23"/>
      <c r="BU26" s="22"/>
      <c r="BV26" s="22"/>
      <c r="BW26" s="22"/>
      <c r="BX26" s="22"/>
      <c r="BY26" s="22"/>
      <c r="BZ26" s="22"/>
      <c r="CA26" s="22"/>
      <c r="CB26" s="23">
        <f t="shared" si="1"/>
        <v>6394642</v>
      </c>
      <c r="CC26" s="24">
        <f t="shared" si="2"/>
        <v>0.1266666561022676</v>
      </c>
      <c r="CD26" s="25" t="str">
        <f t="shared" si="3"/>
        <v>3 3. Pago Parcial</v>
      </c>
      <c r="CE26" s="75"/>
      <c r="CF26" s="75"/>
      <c r="CG26" s="75"/>
      <c r="CH26" s="75"/>
      <c r="CI26" s="75"/>
      <c r="CJ26" s="75"/>
      <c r="CK26" s="75"/>
      <c r="CL26" s="75"/>
      <c r="CM26" s="76"/>
      <c r="CN26" s="26"/>
      <c r="CO26" s="26">
        <f t="shared" si="6"/>
        <v>0</v>
      </c>
      <c r="CP26" s="27">
        <f t="shared" si="4"/>
        <v>6394642</v>
      </c>
      <c r="CQ26" s="27">
        <f t="shared" si="5"/>
        <v>44089378</v>
      </c>
      <c r="CR26" s="22"/>
      <c r="CS26" s="22"/>
    </row>
    <row r="27" spans="1:97" ht="15" customHeight="1" x14ac:dyDescent="0.25">
      <c r="A27" s="80" t="s">
        <v>323</v>
      </c>
      <c r="B27" s="22" t="s">
        <v>324</v>
      </c>
      <c r="C27" s="22">
        <v>124295</v>
      </c>
      <c r="D27" s="45" t="s">
        <v>325</v>
      </c>
      <c r="E27" s="28">
        <v>45330</v>
      </c>
      <c r="F27" s="22" t="s">
        <v>326</v>
      </c>
      <c r="G27" s="22" t="s">
        <v>327</v>
      </c>
      <c r="H27" s="22" t="s">
        <v>97</v>
      </c>
      <c r="I27" s="28">
        <v>45330</v>
      </c>
      <c r="J27" s="22">
        <v>124295</v>
      </c>
      <c r="K27" s="22" t="s">
        <v>328</v>
      </c>
      <c r="L27" s="22" t="s">
        <v>329</v>
      </c>
      <c r="M27" s="22">
        <v>334</v>
      </c>
      <c r="N27" s="35" t="s">
        <v>330</v>
      </c>
      <c r="O27" s="22" t="s">
        <v>331</v>
      </c>
      <c r="P27" s="22" t="s">
        <v>332</v>
      </c>
      <c r="Q27" s="22">
        <v>27</v>
      </c>
      <c r="R27" s="28">
        <v>45312</v>
      </c>
      <c r="S27" s="36">
        <v>677784878</v>
      </c>
      <c r="T27" s="22" t="s">
        <v>172</v>
      </c>
      <c r="U27" s="36">
        <v>677784878</v>
      </c>
      <c r="V27" s="23" t="s">
        <v>97</v>
      </c>
      <c r="W27" s="22" t="s">
        <v>97</v>
      </c>
      <c r="X27" s="26">
        <v>0</v>
      </c>
      <c r="Y27" s="26">
        <f t="shared" si="0"/>
        <v>677784878</v>
      </c>
      <c r="Z27" s="22" t="s">
        <v>97</v>
      </c>
      <c r="AA27" s="22" t="s">
        <v>97</v>
      </c>
      <c r="AB27" s="22" t="s">
        <v>97</v>
      </c>
      <c r="AC27" s="22" t="s">
        <v>97</v>
      </c>
      <c r="AD27" s="22" t="s">
        <v>97</v>
      </c>
      <c r="AE27" s="7" t="s">
        <v>333</v>
      </c>
      <c r="AF27" s="29" t="s">
        <v>334</v>
      </c>
      <c r="AG27" s="29" t="s">
        <v>335</v>
      </c>
      <c r="AH27" s="46" t="s">
        <v>336</v>
      </c>
      <c r="AI27" s="46" t="s">
        <v>336</v>
      </c>
      <c r="AJ27" s="46" t="s">
        <v>336</v>
      </c>
      <c r="AK27" s="22" t="s">
        <v>97</v>
      </c>
      <c r="AL27" s="22" t="s">
        <v>97</v>
      </c>
      <c r="AM27" s="29" t="s">
        <v>337</v>
      </c>
      <c r="AN27" s="29">
        <v>1023</v>
      </c>
      <c r="AO27" s="22" t="s">
        <v>97</v>
      </c>
      <c r="AP27" s="22" t="s">
        <v>112</v>
      </c>
      <c r="AQ27" s="25" t="s">
        <v>338</v>
      </c>
      <c r="AR27" s="22">
        <v>35</v>
      </c>
      <c r="AS27" s="28">
        <v>45334</v>
      </c>
      <c r="AT27" s="22" t="s">
        <v>97</v>
      </c>
      <c r="AU27" s="22" t="s">
        <v>97</v>
      </c>
      <c r="AV27" s="22" t="s">
        <v>97</v>
      </c>
      <c r="AW27" s="22" t="s">
        <v>97</v>
      </c>
      <c r="AX27" s="30">
        <v>45337</v>
      </c>
      <c r="AY27" s="30">
        <v>45675</v>
      </c>
      <c r="AZ27" s="22" t="s">
        <v>339</v>
      </c>
      <c r="BA27" s="22" t="s">
        <v>340</v>
      </c>
      <c r="BB27" s="22" t="s">
        <v>97</v>
      </c>
      <c r="BC27" s="22" t="s">
        <v>97</v>
      </c>
      <c r="BD27" s="22" t="s">
        <v>97</v>
      </c>
      <c r="BE27" s="22" t="s">
        <v>97</v>
      </c>
      <c r="BF27" s="7" t="str">
        <f>AE27</f>
        <v>ORACLE COLOMBIA LIMITADA</v>
      </c>
      <c r="BG27" s="27">
        <f>Y27</f>
        <v>677784878</v>
      </c>
      <c r="BH27" s="27" t="str">
        <f>L27</f>
        <v>1 1. Días</v>
      </c>
      <c r="BI27" s="31">
        <f>M27</f>
        <v>334</v>
      </c>
      <c r="BJ27" s="31"/>
      <c r="BK27" s="26"/>
      <c r="BL27" s="27"/>
      <c r="BM27" s="27"/>
      <c r="BN27" s="27"/>
      <c r="BO27" s="27"/>
      <c r="BP27" s="27"/>
      <c r="BQ27" s="23"/>
      <c r="BR27" s="32"/>
      <c r="BS27" s="23"/>
      <c r="BT27" s="23"/>
      <c r="BU27" s="22"/>
      <c r="BV27" s="22"/>
      <c r="BW27" s="22"/>
      <c r="BX27" s="22"/>
      <c r="BY27" s="22"/>
      <c r="BZ27" s="22"/>
      <c r="CA27" s="22"/>
      <c r="CB27" s="23">
        <f t="shared" si="1"/>
        <v>0</v>
      </c>
      <c r="CC27" s="24">
        <f t="shared" si="2"/>
        <v>0</v>
      </c>
      <c r="CD27" s="25" t="str">
        <f t="shared" si="3"/>
        <v>3 3. Pago Parcial</v>
      </c>
      <c r="CE27" s="75"/>
      <c r="CF27" s="75"/>
      <c r="CG27" s="75"/>
      <c r="CH27" s="75"/>
      <c r="CI27" s="75"/>
      <c r="CJ27" s="75"/>
      <c r="CK27" s="75"/>
      <c r="CL27" s="75"/>
      <c r="CM27" s="76"/>
      <c r="CN27" s="26"/>
      <c r="CO27" s="26">
        <f t="shared" si="6"/>
        <v>0</v>
      </c>
      <c r="CP27" s="27">
        <f t="shared" si="4"/>
        <v>0</v>
      </c>
      <c r="CQ27" s="27">
        <f t="shared" si="5"/>
        <v>677784878</v>
      </c>
      <c r="CR27" s="22"/>
      <c r="CS27" s="22"/>
    </row>
    <row r="28" spans="1:97" ht="15" customHeight="1" x14ac:dyDescent="0.25">
      <c r="A28" s="80" t="s">
        <v>341</v>
      </c>
      <c r="B28" s="22" t="s">
        <v>92</v>
      </c>
      <c r="C28" s="22" t="s">
        <v>342</v>
      </c>
      <c r="D28" s="45" t="s">
        <v>343</v>
      </c>
      <c r="E28" s="28">
        <v>45334</v>
      </c>
      <c r="F28" s="22" t="s">
        <v>95</v>
      </c>
      <c r="G28" s="22" t="s">
        <v>96</v>
      </c>
      <c r="H28" s="22" t="s">
        <v>97</v>
      </c>
      <c r="I28" s="28">
        <v>45334</v>
      </c>
      <c r="J28" s="25" t="s">
        <v>344</v>
      </c>
      <c r="K28" s="22" t="s">
        <v>99</v>
      </c>
      <c r="L28" s="22" t="s">
        <v>100</v>
      </c>
      <c r="M28" s="22">
        <v>4</v>
      </c>
      <c r="N28" s="35" t="s">
        <v>236</v>
      </c>
      <c r="O28" s="22" t="s">
        <v>237</v>
      </c>
      <c r="P28" s="22" t="s">
        <v>97</v>
      </c>
      <c r="Q28" s="22">
        <v>68</v>
      </c>
      <c r="R28" s="28">
        <v>45329</v>
      </c>
      <c r="S28" s="36">
        <v>12101480</v>
      </c>
      <c r="T28" s="22" t="s">
        <v>104</v>
      </c>
      <c r="U28" s="36">
        <v>12101480</v>
      </c>
      <c r="V28" s="23">
        <v>3025370</v>
      </c>
      <c r="W28" s="22" t="s">
        <v>97</v>
      </c>
      <c r="X28" s="26">
        <v>0</v>
      </c>
      <c r="Y28" s="26">
        <f t="shared" si="0"/>
        <v>12101480</v>
      </c>
      <c r="Z28" s="22" t="s">
        <v>97</v>
      </c>
      <c r="AA28" s="22" t="s">
        <v>97</v>
      </c>
      <c r="AB28" s="22" t="s">
        <v>97</v>
      </c>
      <c r="AC28" s="22" t="s">
        <v>97</v>
      </c>
      <c r="AD28" s="22" t="s">
        <v>97</v>
      </c>
      <c r="AE28" s="7" t="s">
        <v>345</v>
      </c>
      <c r="AF28" s="22" t="s">
        <v>106</v>
      </c>
      <c r="AG28" s="22" t="s">
        <v>107</v>
      </c>
      <c r="AH28" s="22" t="s">
        <v>108</v>
      </c>
      <c r="AI28" s="22" t="s">
        <v>109</v>
      </c>
      <c r="AJ28" s="22" t="s">
        <v>109</v>
      </c>
      <c r="AK28" s="22" t="s">
        <v>240</v>
      </c>
      <c r="AL28" s="22" t="s">
        <v>346</v>
      </c>
      <c r="AM28" s="22" t="s">
        <v>97</v>
      </c>
      <c r="AN28" s="22" t="s">
        <v>97</v>
      </c>
      <c r="AO28" s="22" t="s">
        <v>97</v>
      </c>
      <c r="AP28" s="22" t="s">
        <v>112</v>
      </c>
      <c r="AQ28" s="22" t="s">
        <v>347</v>
      </c>
      <c r="AR28" s="22">
        <v>36</v>
      </c>
      <c r="AS28" s="28">
        <v>45334</v>
      </c>
      <c r="AT28" s="22" t="s">
        <v>97</v>
      </c>
      <c r="AU28" s="22" t="s">
        <v>97</v>
      </c>
      <c r="AV28" s="22" t="s">
        <v>97</v>
      </c>
      <c r="AW28" s="22" t="s">
        <v>97</v>
      </c>
      <c r="AX28" s="30">
        <v>45335</v>
      </c>
      <c r="AY28" s="30">
        <v>45455</v>
      </c>
      <c r="AZ28" s="22" t="s">
        <v>194</v>
      </c>
      <c r="BA28" s="22" t="s">
        <v>195</v>
      </c>
      <c r="BB28" s="22" t="s">
        <v>97</v>
      </c>
      <c r="BC28" s="22" t="s">
        <v>97</v>
      </c>
      <c r="BD28" s="22" t="s">
        <v>97</v>
      </c>
      <c r="BE28" s="22" t="s">
        <v>97</v>
      </c>
      <c r="BF28" s="7" t="str">
        <f>AE28</f>
        <v>SANDRA MILENA SANDOVAL GONZALEZ</v>
      </c>
      <c r="BG28" s="27">
        <f>Y28</f>
        <v>12101480</v>
      </c>
      <c r="BH28" s="27" t="str">
        <f>L28</f>
        <v>2 2. Meses</v>
      </c>
      <c r="BI28" s="31">
        <f>M28</f>
        <v>4</v>
      </c>
      <c r="BJ28" s="93"/>
      <c r="BK28" s="26"/>
      <c r="BL28" s="93">
        <v>1815222</v>
      </c>
      <c r="BM28" s="27"/>
      <c r="BN28" s="27"/>
      <c r="BO28" s="27"/>
      <c r="BP28" s="27"/>
      <c r="BQ28" s="23"/>
      <c r="BR28" s="32"/>
      <c r="BS28" s="23"/>
      <c r="BT28" s="23"/>
      <c r="BU28" s="22"/>
      <c r="BV28" s="22"/>
      <c r="BW28" s="22"/>
      <c r="BX28" s="22"/>
      <c r="BY28" s="22"/>
      <c r="BZ28" s="22"/>
      <c r="CA28" s="22"/>
      <c r="CB28" s="23">
        <f t="shared" si="1"/>
        <v>1815222</v>
      </c>
      <c r="CC28" s="24">
        <f t="shared" si="2"/>
        <v>0.15</v>
      </c>
      <c r="CD28" s="25" t="str">
        <f t="shared" si="3"/>
        <v>3 3. Pago Parcial</v>
      </c>
      <c r="CE28" s="75"/>
      <c r="CF28" s="75"/>
      <c r="CG28" s="75"/>
      <c r="CH28" s="75"/>
      <c r="CI28" s="75"/>
      <c r="CJ28" s="75"/>
      <c r="CK28" s="75"/>
      <c r="CL28" s="75"/>
      <c r="CM28" s="76"/>
      <c r="CN28" s="26"/>
      <c r="CO28" s="26">
        <f t="shared" si="6"/>
        <v>0</v>
      </c>
      <c r="CP28" s="27">
        <f t="shared" si="4"/>
        <v>1815222</v>
      </c>
      <c r="CQ28" s="27">
        <f t="shared" si="5"/>
        <v>10286258</v>
      </c>
      <c r="CR28" s="22"/>
      <c r="CS28" s="22"/>
    </row>
    <row r="29" spans="1:97" ht="15" customHeight="1" x14ac:dyDescent="0.25">
      <c r="A29" s="80" t="s">
        <v>348</v>
      </c>
      <c r="B29" s="22" t="s">
        <v>92</v>
      </c>
      <c r="C29" s="22" t="s">
        <v>349</v>
      </c>
      <c r="D29" s="45" t="s">
        <v>350</v>
      </c>
      <c r="E29" s="28">
        <v>45334</v>
      </c>
      <c r="F29" s="22" t="s">
        <v>95</v>
      </c>
      <c r="G29" s="22" t="s">
        <v>96</v>
      </c>
      <c r="H29" s="22" t="s">
        <v>97</v>
      </c>
      <c r="I29" s="28">
        <v>45334</v>
      </c>
      <c r="J29" s="34" t="s">
        <v>351</v>
      </c>
      <c r="K29" s="22" t="s">
        <v>99</v>
      </c>
      <c r="L29" s="22" t="s">
        <v>100</v>
      </c>
      <c r="M29" s="22">
        <v>5</v>
      </c>
      <c r="N29" s="22" t="s">
        <v>189</v>
      </c>
      <c r="O29" s="22" t="s">
        <v>247</v>
      </c>
      <c r="P29" s="22" t="s">
        <v>261</v>
      </c>
      <c r="Q29" s="22">
        <v>49</v>
      </c>
      <c r="R29" s="28">
        <v>45324</v>
      </c>
      <c r="S29" s="23">
        <v>32673985</v>
      </c>
      <c r="T29" s="22" t="s">
        <v>172</v>
      </c>
      <c r="U29" s="23">
        <v>32673985</v>
      </c>
      <c r="V29" s="23">
        <v>6534797</v>
      </c>
      <c r="W29" s="22" t="s">
        <v>97</v>
      </c>
      <c r="X29" s="26">
        <v>0</v>
      </c>
      <c r="Y29" s="26">
        <f t="shared" si="0"/>
        <v>32673985</v>
      </c>
      <c r="Z29" s="22" t="s">
        <v>97</v>
      </c>
      <c r="AA29" s="22" t="s">
        <v>97</v>
      </c>
      <c r="AB29" s="22" t="s">
        <v>97</v>
      </c>
      <c r="AC29" s="22" t="s">
        <v>97</v>
      </c>
      <c r="AD29" s="22" t="s">
        <v>97</v>
      </c>
      <c r="AE29" s="7" t="s">
        <v>352</v>
      </c>
      <c r="AF29" s="22" t="s">
        <v>106</v>
      </c>
      <c r="AG29" s="22" t="s">
        <v>107</v>
      </c>
      <c r="AH29" s="22" t="s">
        <v>108</v>
      </c>
      <c r="AI29" s="22" t="s">
        <v>273</v>
      </c>
      <c r="AJ29" s="22" t="s">
        <v>353</v>
      </c>
      <c r="AK29" s="22" t="s">
        <v>354</v>
      </c>
      <c r="AL29" s="22" t="s">
        <v>154</v>
      </c>
      <c r="AM29" s="22" t="s">
        <v>97</v>
      </c>
      <c r="AN29" s="22" t="s">
        <v>97</v>
      </c>
      <c r="AO29" s="22" t="s">
        <v>97</v>
      </c>
      <c r="AP29" s="22" t="s">
        <v>112</v>
      </c>
      <c r="AQ29" s="25" t="s">
        <v>355</v>
      </c>
      <c r="AR29" s="22">
        <v>37</v>
      </c>
      <c r="AS29" s="28">
        <v>45334</v>
      </c>
      <c r="AT29" s="22" t="s">
        <v>97</v>
      </c>
      <c r="AU29" s="22" t="s">
        <v>97</v>
      </c>
      <c r="AV29" s="22" t="s">
        <v>97</v>
      </c>
      <c r="AW29" s="22" t="s">
        <v>97</v>
      </c>
      <c r="AX29" s="30">
        <v>45335</v>
      </c>
      <c r="AY29" s="30">
        <v>45485</v>
      </c>
      <c r="AZ29" s="22" t="s">
        <v>315</v>
      </c>
      <c r="BA29" s="22" t="s">
        <v>316</v>
      </c>
      <c r="BB29" s="22" t="s">
        <v>97</v>
      </c>
      <c r="BC29" s="22" t="s">
        <v>97</v>
      </c>
      <c r="BD29" s="22" t="s">
        <v>97</v>
      </c>
      <c r="BE29" s="22" t="s">
        <v>97</v>
      </c>
      <c r="BF29" s="7" t="str">
        <f>AE29</f>
        <v>LEIDY PAOLA ROJAS CUERVO</v>
      </c>
      <c r="BG29" s="27">
        <f>Y29</f>
        <v>32673985</v>
      </c>
      <c r="BH29" s="27" t="str">
        <f>L29</f>
        <v>2 2. Meses</v>
      </c>
      <c r="BI29" s="31">
        <f>M29</f>
        <v>5</v>
      </c>
      <c r="BJ29" s="93"/>
      <c r="BK29" s="26"/>
      <c r="BL29" s="93">
        <v>3920878</v>
      </c>
      <c r="BM29" s="27"/>
      <c r="BN29" s="27"/>
      <c r="BO29" s="27"/>
      <c r="BP29" s="27"/>
      <c r="BQ29" s="23"/>
      <c r="BR29" s="32"/>
      <c r="BS29" s="23"/>
      <c r="BT29" s="23"/>
      <c r="BU29" s="22"/>
      <c r="BV29" s="22"/>
      <c r="BW29" s="22"/>
      <c r="BX29" s="22"/>
      <c r="BY29" s="22"/>
      <c r="BZ29" s="22"/>
      <c r="CA29" s="22"/>
      <c r="CB29" s="23">
        <f t="shared" si="1"/>
        <v>3920878</v>
      </c>
      <c r="CC29" s="24">
        <f t="shared" si="2"/>
        <v>0.11999999387892232</v>
      </c>
      <c r="CD29" s="25" t="str">
        <f t="shared" si="3"/>
        <v>3 3. Pago Parcial</v>
      </c>
      <c r="CE29" s="75"/>
      <c r="CF29" s="75"/>
      <c r="CG29" s="75"/>
      <c r="CH29" s="75"/>
      <c r="CI29" s="75"/>
      <c r="CJ29" s="75"/>
      <c r="CK29" s="75"/>
      <c r="CL29" s="75"/>
      <c r="CM29" s="76"/>
      <c r="CN29" s="26"/>
      <c r="CO29" s="26"/>
      <c r="CP29" s="27">
        <f t="shared" si="4"/>
        <v>3920878</v>
      </c>
      <c r="CQ29" s="27">
        <f t="shared" si="5"/>
        <v>28753107</v>
      </c>
      <c r="CR29" s="22"/>
      <c r="CS29" s="22"/>
    </row>
    <row r="30" spans="1:97" ht="15" customHeight="1" x14ac:dyDescent="0.25">
      <c r="A30" s="80" t="s">
        <v>356</v>
      </c>
      <c r="B30" s="22" t="s">
        <v>92</v>
      </c>
      <c r="C30" s="22" t="s">
        <v>357</v>
      </c>
      <c r="D30" s="45" t="s">
        <v>358</v>
      </c>
      <c r="E30" s="28">
        <v>45334</v>
      </c>
      <c r="F30" s="22" t="s">
        <v>95</v>
      </c>
      <c r="G30" s="22" t="s">
        <v>96</v>
      </c>
      <c r="H30" s="22" t="s">
        <v>97</v>
      </c>
      <c r="I30" s="28">
        <v>45334</v>
      </c>
      <c r="J30" s="34" t="s">
        <v>359</v>
      </c>
      <c r="K30" s="22" t="s">
        <v>99</v>
      </c>
      <c r="L30" s="22" t="s">
        <v>100</v>
      </c>
      <c r="M30" s="22">
        <v>5</v>
      </c>
      <c r="N30" s="22" t="s">
        <v>189</v>
      </c>
      <c r="O30" s="22" t="s">
        <v>247</v>
      </c>
      <c r="P30" s="22" t="s">
        <v>261</v>
      </c>
      <c r="Q30" s="22">
        <v>44</v>
      </c>
      <c r="R30" s="28">
        <v>45324</v>
      </c>
      <c r="S30" s="23">
        <v>43618195</v>
      </c>
      <c r="T30" s="22" t="s">
        <v>172</v>
      </c>
      <c r="U30" s="23">
        <v>43618195</v>
      </c>
      <c r="V30" s="23">
        <v>8723639</v>
      </c>
      <c r="W30" s="22" t="s">
        <v>97</v>
      </c>
      <c r="X30" s="26">
        <v>0</v>
      </c>
      <c r="Y30" s="26">
        <f t="shared" si="0"/>
        <v>43618195</v>
      </c>
      <c r="Z30" s="22" t="s">
        <v>97</v>
      </c>
      <c r="AA30" s="22" t="s">
        <v>97</v>
      </c>
      <c r="AB30" s="22" t="s">
        <v>97</v>
      </c>
      <c r="AC30" s="22" t="s">
        <v>97</v>
      </c>
      <c r="AD30" s="22" t="s">
        <v>97</v>
      </c>
      <c r="AE30" s="7" t="s">
        <v>360</v>
      </c>
      <c r="AF30" s="22" t="s">
        <v>106</v>
      </c>
      <c r="AG30" s="22" t="s">
        <v>107</v>
      </c>
      <c r="AH30" s="22" t="s">
        <v>108</v>
      </c>
      <c r="AI30" s="22" t="s">
        <v>109</v>
      </c>
      <c r="AJ30" s="22" t="s">
        <v>109</v>
      </c>
      <c r="AK30" s="22" t="s">
        <v>313</v>
      </c>
      <c r="AL30" s="22" t="s">
        <v>361</v>
      </c>
      <c r="AM30" s="22" t="s">
        <v>97</v>
      </c>
      <c r="AN30" s="22" t="s">
        <v>97</v>
      </c>
      <c r="AO30" s="22" t="s">
        <v>97</v>
      </c>
      <c r="AP30" s="22" t="s">
        <v>112</v>
      </c>
      <c r="AQ30" s="25" t="s">
        <v>362</v>
      </c>
      <c r="AR30" s="22">
        <v>38</v>
      </c>
      <c r="AS30" s="28">
        <v>45335</v>
      </c>
      <c r="AT30" s="22" t="s">
        <v>97</v>
      </c>
      <c r="AU30" s="22" t="s">
        <v>97</v>
      </c>
      <c r="AV30" s="22" t="s">
        <v>97</v>
      </c>
      <c r="AW30" s="22" t="s">
        <v>97</v>
      </c>
      <c r="AX30" s="30">
        <v>45335</v>
      </c>
      <c r="AY30" s="30">
        <v>45485</v>
      </c>
      <c r="AZ30" s="22" t="s">
        <v>315</v>
      </c>
      <c r="BA30" s="22" t="s">
        <v>316</v>
      </c>
      <c r="BB30" s="22" t="s">
        <v>97</v>
      </c>
      <c r="BC30" s="22" t="s">
        <v>97</v>
      </c>
      <c r="BD30" s="22" t="s">
        <v>97</v>
      </c>
      <c r="BE30" s="22" t="s">
        <v>97</v>
      </c>
      <c r="BF30" s="7" t="str">
        <f>AE30</f>
        <v>OSCAR ALFONSO PINEDA CASTRO</v>
      </c>
      <c r="BG30" s="27">
        <f>Y30</f>
        <v>43618195</v>
      </c>
      <c r="BH30" s="27" t="str">
        <f>L30</f>
        <v>2 2. Meses</v>
      </c>
      <c r="BI30" s="31">
        <f>M30</f>
        <v>5</v>
      </c>
      <c r="BJ30" s="93"/>
      <c r="BK30" s="26"/>
      <c r="BL30" s="93">
        <v>5234183</v>
      </c>
      <c r="BM30" s="27"/>
      <c r="BN30" s="27"/>
      <c r="BO30" s="27"/>
      <c r="BP30" s="27"/>
      <c r="BQ30" s="23"/>
      <c r="BR30" s="32"/>
      <c r="BS30" s="23"/>
      <c r="BT30" s="23"/>
      <c r="BU30" s="22"/>
      <c r="BV30" s="22"/>
      <c r="BW30" s="22"/>
      <c r="BX30" s="22"/>
      <c r="BY30" s="22"/>
      <c r="BZ30" s="22"/>
      <c r="CA30" s="22"/>
      <c r="CB30" s="23">
        <f t="shared" si="1"/>
        <v>5234183</v>
      </c>
      <c r="CC30" s="24">
        <f t="shared" si="2"/>
        <v>0.11999999082951507</v>
      </c>
      <c r="CD30" s="25" t="str">
        <f t="shared" si="3"/>
        <v>3 3. Pago Parcial</v>
      </c>
      <c r="CE30" s="75"/>
      <c r="CF30" s="75"/>
      <c r="CG30" s="75"/>
      <c r="CH30" s="75"/>
      <c r="CI30" s="75"/>
      <c r="CJ30" s="94"/>
      <c r="CK30" s="75"/>
      <c r="CL30" s="75"/>
      <c r="CM30" s="76"/>
      <c r="CN30" s="26"/>
      <c r="CO30" s="26">
        <f t="shared" ref="CO30:CO49" si="7">CN30</f>
        <v>0</v>
      </c>
      <c r="CP30" s="27">
        <f t="shared" si="4"/>
        <v>5234183</v>
      </c>
      <c r="CQ30" s="27">
        <f t="shared" si="5"/>
        <v>38384012</v>
      </c>
      <c r="CR30" s="22"/>
      <c r="CS30" s="22"/>
    </row>
    <row r="31" spans="1:97" ht="15" customHeight="1" x14ac:dyDescent="0.25">
      <c r="A31" s="80" t="s">
        <v>363</v>
      </c>
      <c r="B31" s="22" t="s">
        <v>92</v>
      </c>
      <c r="C31" s="22" t="s">
        <v>364</v>
      </c>
      <c r="D31" s="45" t="s">
        <v>365</v>
      </c>
      <c r="E31" s="28">
        <v>45334</v>
      </c>
      <c r="F31" s="22" t="s">
        <v>95</v>
      </c>
      <c r="G31" s="22" t="s">
        <v>96</v>
      </c>
      <c r="H31" s="22" t="s">
        <v>97</v>
      </c>
      <c r="I31" s="28">
        <v>45334</v>
      </c>
      <c r="J31" s="34" t="s">
        <v>366</v>
      </c>
      <c r="K31" s="22" t="s">
        <v>99</v>
      </c>
      <c r="L31" s="22" t="s">
        <v>100</v>
      </c>
      <c r="M31" s="22">
        <v>4</v>
      </c>
      <c r="N31" s="22" t="s">
        <v>160</v>
      </c>
      <c r="O31" s="22" t="s">
        <v>161</v>
      </c>
      <c r="P31" s="22" t="s">
        <v>97</v>
      </c>
      <c r="Q31" s="22">
        <v>26</v>
      </c>
      <c r="R31" s="28">
        <v>45321</v>
      </c>
      <c r="S31" s="23">
        <v>23125064</v>
      </c>
      <c r="T31" s="22" t="s">
        <v>104</v>
      </c>
      <c r="U31" s="23">
        <v>23125064</v>
      </c>
      <c r="V31" s="23">
        <v>5781266</v>
      </c>
      <c r="W31" s="22" t="s">
        <v>97</v>
      </c>
      <c r="X31" s="26">
        <v>0</v>
      </c>
      <c r="Y31" s="26">
        <f t="shared" si="0"/>
        <v>23125064</v>
      </c>
      <c r="Z31" s="22" t="s">
        <v>97</v>
      </c>
      <c r="AA31" s="22" t="s">
        <v>97</v>
      </c>
      <c r="AB31" s="22" t="s">
        <v>97</v>
      </c>
      <c r="AC31" s="22" t="s">
        <v>97</v>
      </c>
      <c r="AD31" s="22" t="s">
        <v>97</v>
      </c>
      <c r="AE31" s="7" t="s">
        <v>367</v>
      </c>
      <c r="AF31" s="22" t="s">
        <v>106</v>
      </c>
      <c r="AG31" s="22" t="s">
        <v>107</v>
      </c>
      <c r="AH31" s="22" t="s">
        <v>108</v>
      </c>
      <c r="AI31" s="22" t="s">
        <v>109</v>
      </c>
      <c r="AJ31" s="22" t="s">
        <v>109</v>
      </c>
      <c r="AK31" s="22" t="s">
        <v>368</v>
      </c>
      <c r="AL31" s="22" t="s">
        <v>361</v>
      </c>
      <c r="AM31" s="22" t="s">
        <v>97</v>
      </c>
      <c r="AN31" s="22" t="s">
        <v>97</v>
      </c>
      <c r="AO31" s="22" t="s">
        <v>97</v>
      </c>
      <c r="AP31" s="22" t="s">
        <v>112</v>
      </c>
      <c r="AQ31" s="25" t="s">
        <v>369</v>
      </c>
      <c r="AR31" s="22">
        <v>40</v>
      </c>
      <c r="AS31" s="28">
        <v>45335</v>
      </c>
      <c r="AT31" s="22" t="s">
        <v>97</v>
      </c>
      <c r="AU31" s="22" t="s">
        <v>97</v>
      </c>
      <c r="AV31" s="22" t="s">
        <v>97</v>
      </c>
      <c r="AW31" s="22" t="s">
        <v>97</v>
      </c>
      <c r="AX31" s="30">
        <v>45335</v>
      </c>
      <c r="AY31" s="30">
        <v>45455</v>
      </c>
      <c r="AZ31" s="22" t="s">
        <v>370</v>
      </c>
      <c r="BA31" s="22" t="s">
        <v>371</v>
      </c>
      <c r="BB31" s="22" t="s">
        <v>97</v>
      </c>
      <c r="BC31" s="22" t="s">
        <v>97</v>
      </c>
      <c r="BD31" s="22" t="s">
        <v>97</v>
      </c>
      <c r="BE31" s="22" t="s">
        <v>97</v>
      </c>
      <c r="BF31" s="7" t="str">
        <f>AE31</f>
        <v>EDISON JOSE RIVERA CORENA</v>
      </c>
      <c r="BG31" s="27">
        <f>Y31</f>
        <v>23125064</v>
      </c>
      <c r="BH31" s="27" t="str">
        <f>L31</f>
        <v>2 2. Meses</v>
      </c>
      <c r="BI31" s="31">
        <f>M31</f>
        <v>4</v>
      </c>
      <c r="BJ31" s="93"/>
      <c r="BK31" s="26"/>
      <c r="BL31" s="93">
        <v>3468760</v>
      </c>
      <c r="BM31" s="27"/>
      <c r="BN31" s="27"/>
      <c r="BO31" s="27"/>
      <c r="BP31" s="27"/>
      <c r="BQ31" s="23"/>
      <c r="BR31" s="32"/>
      <c r="BS31" s="23"/>
      <c r="BT31" s="23"/>
      <c r="BU31" s="22"/>
      <c r="BV31" s="22"/>
      <c r="BW31" s="22"/>
      <c r="BX31" s="22"/>
      <c r="BY31" s="22"/>
      <c r="BZ31" s="22"/>
      <c r="CA31" s="22"/>
      <c r="CB31" s="23">
        <f t="shared" si="1"/>
        <v>3468760</v>
      </c>
      <c r="CC31" s="24">
        <f t="shared" si="2"/>
        <v>0.15000001729724943</v>
      </c>
      <c r="CD31" s="25" t="str">
        <f t="shared" si="3"/>
        <v>3 3. Pago Parcial</v>
      </c>
      <c r="CE31" s="75"/>
      <c r="CF31" s="75"/>
      <c r="CG31" s="75"/>
      <c r="CH31" s="75"/>
      <c r="CI31" s="75"/>
      <c r="CJ31" s="94"/>
      <c r="CK31" s="75"/>
      <c r="CL31" s="75"/>
      <c r="CM31" s="76"/>
      <c r="CN31" s="26"/>
      <c r="CO31" s="26">
        <f t="shared" si="7"/>
        <v>0</v>
      </c>
      <c r="CP31" s="27">
        <f t="shared" si="4"/>
        <v>3468760</v>
      </c>
      <c r="CQ31" s="27">
        <f t="shared" si="5"/>
        <v>19656304</v>
      </c>
      <c r="CR31" s="22"/>
      <c r="CS31" s="22"/>
    </row>
    <row r="32" spans="1:97" ht="15" customHeight="1" x14ac:dyDescent="0.25">
      <c r="A32" s="80" t="s">
        <v>372</v>
      </c>
      <c r="B32" s="22" t="s">
        <v>92</v>
      </c>
      <c r="C32" s="22" t="s">
        <v>373</v>
      </c>
      <c r="D32" s="45" t="s">
        <v>374</v>
      </c>
      <c r="E32" s="28">
        <v>45335</v>
      </c>
      <c r="F32" s="22" t="s">
        <v>95</v>
      </c>
      <c r="G32" s="22" t="s">
        <v>96</v>
      </c>
      <c r="H32" s="22" t="s">
        <v>97</v>
      </c>
      <c r="I32" s="28">
        <v>45335</v>
      </c>
      <c r="J32" s="34" t="s">
        <v>375</v>
      </c>
      <c r="K32" s="22" t="s">
        <v>99</v>
      </c>
      <c r="L32" s="22" t="s">
        <v>100</v>
      </c>
      <c r="M32" s="22">
        <v>5</v>
      </c>
      <c r="N32" s="22" t="s">
        <v>189</v>
      </c>
      <c r="O32" s="22" t="s">
        <v>247</v>
      </c>
      <c r="P32" s="22" t="s">
        <v>261</v>
      </c>
      <c r="Q32" s="22">
        <v>45</v>
      </c>
      <c r="R32" s="28">
        <v>45324</v>
      </c>
      <c r="S32" s="23">
        <v>39652902</v>
      </c>
      <c r="T32" s="22" t="s">
        <v>172</v>
      </c>
      <c r="U32" s="23">
        <v>39652900</v>
      </c>
      <c r="V32" s="23">
        <v>7930580</v>
      </c>
      <c r="W32" s="22" t="s">
        <v>97</v>
      </c>
      <c r="X32" s="26">
        <v>0</v>
      </c>
      <c r="Y32" s="26">
        <f t="shared" si="0"/>
        <v>39652900</v>
      </c>
      <c r="Z32" s="22" t="s">
        <v>97</v>
      </c>
      <c r="AA32" s="22" t="s">
        <v>97</v>
      </c>
      <c r="AB32" s="22" t="s">
        <v>97</v>
      </c>
      <c r="AC32" s="22" t="s">
        <v>97</v>
      </c>
      <c r="AD32" s="22" t="s">
        <v>97</v>
      </c>
      <c r="AE32" s="7" t="s">
        <v>376</v>
      </c>
      <c r="AF32" s="22" t="s">
        <v>106</v>
      </c>
      <c r="AG32" s="22" t="s">
        <v>107</v>
      </c>
      <c r="AH32" s="22" t="s">
        <v>108</v>
      </c>
      <c r="AI32" s="22" t="s">
        <v>109</v>
      </c>
      <c r="AJ32" s="22" t="s">
        <v>109</v>
      </c>
      <c r="AK32" s="22" t="s">
        <v>220</v>
      </c>
      <c r="AL32" s="22" t="s">
        <v>254</v>
      </c>
      <c r="AM32" s="22" t="s">
        <v>97</v>
      </c>
      <c r="AN32" s="22" t="s">
        <v>97</v>
      </c>
      <c r="AO32" s="22" t="s">
        <v>97</v>
      </c>
      <c r="AP32" s="22" t="s">
        <v>112</v>
      </c>
      <c r="AQ32" s="25" t="s">
        <v>377</v>
      </c>
      <c r="AR32" s="22">
        <v>42</v>
      </c>
      <c r="AS32" s="28">
        <v>45336</v>
      </c>
      <c r="AT32" s="22" t="s">
        <v>97</v>
      </c>
      <c r="AU32" s="22" t="s">
        <v>97</v>
      </c>
      <c r="AV32" s="22" t="s">
        <v>97</v>
      </c>
      <c r="AW32" s="22" t="s">
        <v>97</v>
      </c>
      <c r="AX32" s="30">
        <v>45336</v>
      </c>
      <c r="AY32" s="30">
        <v>45486</v>
      </c>
      <c r="AZ32" s="22" t="s">
        <v>315</v>
      </c>
      <c r="BA32" s="22" t="s">
        <v>316</v>
      </c>
      <c r="BB32" s="22" t="s">
        <v>97</v>
      </c>
      <c r="BC32" s="22" t="s">
        <v>97</v>
      </c>
      <c r="BD32" s="22" t="s">
        <v>97</v>
      </c>
      <c r="BE32" s="22" t="s">
        <v>97</v>
      </c>
      <c r="BF32" s="7" t="str">
        <f>AE32</f>
        <v>JOSE JAVIER PINTO CASTAÑEDA</v>
      </c>
      <c r="BG32" s="27">
        <f>Y32</f>
        <v>39652900</v>
      </c>
      <c r="BH32" s="27" t="str">
        <f>L32</f>
        <v>2 2. Meses</v>
      </c>
      <c r="BI32" s="31">
        <f>M32</f>
        <v>5</v>
      </c>
      <c r="BJ32" s="93"/>
      <c r="BK32" s="26"/>
      <c r="BL32" s="93">
        <v>4493995</v>
      </c>
      <c r="BM32" s="27"/>
      <c r="BN32" s="27"/>
      <c r="BO32" s="27"/>
      <c r="BP32" s="27"/>
      <c r="BQ32" s="23"/>
      <c r="BR32" s="32"/>
      <c r="BS32" s="23"/>
      <c r="BT32" s="23"/>
      <c r="BU32" s="22"/>
      <c r="BV32" s="22"/>
      <c r="BW32" s="22"/>
      <c r="BX32" s="22"/>
      <c r="BY32" s="22"/>
      <c r="BZ32" s="22"/>
      <c r="CA32" s="22"/>
      <c r="CB32" s="23">
        <f t="shared" si="1"/>
        <v>4493995</v>
      </c>
      <c r="CC32" s="24">
        <f t="shared" si="2"/>
        <v>0.11333332492705452</v>
      </c>
      <c r="CD32" s="25" t="str">
        <f t="shared" si="3"/>
        <v>3 3. Pago Parcial</v>
      </c>
      <c r="CE32" s="75"/>
      <c r="CF32" s="75"/>
      <c r="CG32" s="75"/>
      <c r="CH32" s="75"/>
      <c r="CI32" s="75"/>
      <c r="CJ32" s="75"/>
      <c r="CK32" s="75"/>
      <c r="CL32" s="75"/>
      <c r="CM32" s="76"/>
      <c r="CN32" s="26"/>
      <c r="CO32" s="26">
        <f t="shared" si="7"/>
        <v>0</v>
      </c>
      <c r="CP32" s="27">
        <f t="shared" si="4"/>
        <v>4493995</v>
      </c>
      <c r="CQ32" s="27">
        <f t="shared" si="5"/>
        <v>35158905</v>
      </c>
      <c r="CR32" s="22"/>
      <c r="CS32" s="22"/>
    </row>
    <row r="33" spans="1:97" ht="15" customHeight="1" x14ac:dyDescent="0.25">
      <c r="A33" s="80" t="s">
        <v>378</v>
      </c>
      <c r="B33" s="22" t="s">
        <v>92</v>
      </c>
      <c r="C33" s="22" t="s">
        <v>379</v>
      </c>
      <c r="D33" s="45" t="s">
        <v>380</v>
      </c>
      <c r="E33" s="28">
        <v>45335</v>
      </c>
      <c r="F33" s="22" t="s">
        <v>95</v>
      </c>
      <c r="G33" s="22" t="s">
        <v>96</v>
      </c>
      <c r="H33" s="22" t="s">
        <v>97</v>
      </c>
      <c r="I33" s="28">
        <v>45335</v>
      </c>
      <c r="J33" s="34" t="s">
        <v>381</v>
      </c>
      <c r="K33" s="22" t="s">
        <v>99</v>
      </c>
      <c r="L33" s="22" t="s">
        <v>100</v>
      </c>
      <c r="M33" s="22">
        <v>5</v>
      </c>
      <c r="N33" s="35" t="s">
        <v>189</v>
      </c>
      <c r="O33" s="22" t="s">
        <v>247</v>
      </c>
      <c r="P33" s="22" t="s">
        <v>261</v>
      </c>
      <c r="Q33" s="22">
        <v>48</v>
      </c>
      <c r="R33" s="28">
        <v>45324</v>
      </c>
      <c r="S33" s="23">
        <v>32673985</v>
      </c>
      <c r="T33" s="22" t="s">
        <v>172</v>
      </c>
      <c r="U33" s="23">
        <v>32673985</v>
      </c>
      <c r="V33" s="23">
        <v>6534797</v>
      </c>
      <c r="W33" s="22" t="s">
        <v>97</v>
      </c>
      <c r="X33" s="26">
        <v>0</v>
      </c>
      <c r="Y33" s="26">
        <f t="shared" si="0"/>
        <v>32673985</v>
      </c>
      <c r="Z33" s="22" t="s">
        <v>97</v>
      </c>
      <c r="AA33" s="22" t="s">
        <v>97</v>
      </c>
      <c r="AB33" s="22" t="s">
        <v>97</v>
      </c>
      <c r="AC33" s="22" t="s">
        <v>97</v>
      </c>
      <c r="AD33" s="22" t="s">
        <v>97</v>
      </c>
      <c r="AE33" s="7" t="s">
        <v>382</v>
      </c>
      <c r="AF33" s="22" t="s">
        <v>106</v>
      </c>
      <c r="AG33" s="22" t="s">
        <v>107</v>
      </c>
      <c r="AH33" s="22" t="s">
        <v>108</v>
      </c>
      <c r="AI33" s="22" t="s">
        <v>383</v>
      </c>
      <c r="AJ33" s="22" t="s">
        <v>384</v>
      </c>
      <c r="AK33" s="22" t="s">
        <v>354</v>
      </c>
      <c r="AL33" s="22" t="s">
        <v>147</v>
      </c>
      <c r="AM33" s="22" t="s">
        <v>97</v>
      </c>
      <c r="AN33" s="22" t="s">
        <v>97</v>
      </c>
      <c r="AO33" s="22" t="s">
        <v>97</v>
      </c>
      <c r="AP33" s="22" t="s">
        <v>112</v>
      </c>
      <c r="AQ33" s="22" t="s">
        <v>385</v>
      </c>
      <c r="AR33" s="22">
        <v>43</v>
      </c>
      <c r="AS33" s="28">
        <v>45336</v>
      </c>
      <c r="AT33" s="22" t="s">
        <v>97</v>
      </c>
      <c r="AU33" s="22" t="s">
        <v>97</v>
      </c>
      <c r="AV33" s="22" t="s">
        <v>97</v>
      </c>
      <c r="AW33" s="22" t="s">
        <v>97</v>
      </c>
      <c r="AX33" s="30">
        <v>45336</v>
      </c>
      <c r="AY33" s="30">
        <v>45486</v>
      </c>
      <c r="AZ33" s="22" t="s">
        <v>315</v>
      </c>
      <c r="BA33" s="22" t="s">
        <v>316</v>
      </c>
      <c r="BB33" s="22" t="s">
        <v>97</v>
      </c>
      <c r="BC33" s="22" t="s">
        <v>97</v>
      </c>
      <c r="BD33" s="22" t="s">
        <v>97</v>
      </c>
      <c r="BE33" s="22" t="s">
        <v>97</v>
      </c>
      <c r="BF33" s="7" t="str">
        <f>AE33</f>
        <v>NAYDA JULYTH OVALLE GALEANO</v>
      </c>
      <c r="BG33" s="27">
        <f>Y33</f>
        <v>32673985</v>
      </c>
      <c r="BH33" s="27" t="str">
        <f>L33</f>
        <v>2 2. Meses</v>
      </c>
      <c r="BI33" s="31">
        <f>M33</f>
        <v>5</v>
      </c>
      <c r="BJ33" s="93"/>
      <c r="BK33" s="26"/>
      <c r="BL33" s="93">
        <v>3703052</v>
      </c>
      <c r="BM33" s="27"/>
      <c r="BN33" s="27"/>
      <c r="BO33" s="27"/>
      <c r="BP33" s="27"/>
      <c r="BQ33" s="23"/>
      <c r="BR33" s="32"/>
      <c r="BS33" s="23"/>
      <c r="BT33" s="23"/>
      <c r="BU33" s="22"/>
      <c r="BV33" s="22"/>
      <c r="BW33" s="22"/>
      <c r="BX33" s="22"/>
      <c r="BY33" s="22"/>
      <c r="BZ33" s="22"/>
      <c r="CA33" s="22"/>
      <c r="CB33" s="23">
        <f t="shared" si="1"/>
        <v>3703052</v>
      </c>
      <c r="CC33" s="24">
        <f t="shared" si="2"/>
        <v>0.11333334455530907</v>
      </c>
      <c r="CD33" s="25" t="str">
        <f t="shared" si="3"/>
        <v>3 3. Pago Parcial</v>
      </c>
      <c r="CE33" s="75"/>
      <c r="CF33" s="75"/>
      <c r="CG33" s="75"/>
      <c r="CH33" s="75"/>
      <c r="CI33" s="75"/>
      <c r="CJ33" s="75"/>
      <c r="CK33" s="75"/>
      <c r="CL33" s="75"/>
      <c r="CM33" s="76"/>
      <c r="CN33" s="26"/>
      <c r="CO33" s="26">
        <f t="shared" si="7"/>
        <v>0</v>
      </c>
      <c r="CP33" s="27">
        <f t="shared" si="4"/>
        <v>3703052</v>
      </c>
      <c r="CQ33" s="27">
        <f t="shared" si="5"/>
        <v>28970933</v>
      </c>
      <c r="CR33" s="22"/>
      <c r="CS33" s="22"/>
    </row>
    <row r="34" spans="1:97" ht="15" customHeight="1" x14ac:dyDescent="0.25">
      <c r="A34" s="80" t="s">
        <v>386</v>
      </c>
      <c r="B34" s="22" t="s">
        <v>92</v>
      </c>
      <c r="C34" s="22" t="s">
        <v>387</v>
      </c>
      <c r="D34" s="45" t="s">
        <v>388</v>
      </c>
      <c r="E34" s="28">
        <v>45335</v>
      </c>
      <c r="F34" s="22" t="s">
        <v>95</v>
      </c>
      <c r="G34" s="22" t="s">
        <v>96</v>
      </c>
      <c r="H34" s="22" t="s">
        <v>97</v>
      </c>
      <c r="I34" s="28">
        <v>45335</v>
      </c>
      <c r="J34" s="22" t="s">
        <v>389</v>
      </c>
      <c r="K34" s="22" t="s">
        <v>99</v>
      </c>
      <c r="L34" s="22" t="s">
        <v>100</v>
      </c>
      <c r="M34" s="7">
        <v>5</v>
      </c>
      <c r="N34" s="22" t="s">
        <v>189</v>
      </c>
      <c r="O34" s="22" t="s">
        <v>247</v>
      </c>
      <c r="P34" s="22" t="s">
        <v>261</v>
      </c>
      <c r="Q34" s="22">
        <v>42</v>
      </c>
      <c r="R34" s="28">
        <v>45324</v>
      </c>
      <c r="S34" s="23">
        <v>35687610</v>
      </c>
      <c r="T34" s="22" t="s">
        <v>172</v>
      </c>
      <c r="U34" s="23">
        <v>35687610</v>
      </c>
      <c r="V34" s="23">
        <v>7137522</v>
      </c>
      <c r="W34" s="22" t="s">
        <v>97</v>
      </c>
      <c r="X34" s="26">
        <v>0</v>
      </c>
      <c r="Y34" s="26">
        <f t="shared" si="0"/>
        <v>35687610</v>
      </c>
      <c r="Z34" s="22" t="s">
        <v>97</v>
      </c>
      <c r="AA34" s="22" t="s">
        <v>97</v>
      </c>
      <c r="AB34" s="22" t="s">
        <v>97</v>
      </c>
      <c r="AC34" s="22" t="s">
        <v>97</v>
      </c>
      <c r="AD34" s="22" t="s">
        <v>97</v>
      </c>
      <c r="AE34" s="7" t="s">
        <v>390</v>
      </c>
      <c r="AF34" s="22" t="s">
        <v>106</v>
      </c>
      <c r="AG34" s="22" t="s">
        <v>107</v>
      </c>
      <c r="AH34" s="22" t="s">
        <v>108</v>
      </c>
      <c r="AI34" s="22" t="s">
        <v>383</v>
      </c>
      <c r="AJ34" s="22" t="s">
        <v>391</v>
      </c>
      <c r="AK34" s="22" t="s">
        <v>392</v>
      </c>
      <c r="AL34" s="22" t="s">
        <v>111</v>
      </c>
      <c r="AM34" s="22" t="s">
        <v>97</v>
      </c>
      <c r="AN34" s="22" t="s">
        <v>97</v>
      </c>
      <c r="AO34" s="22" t="s">
        <v>97</v>
      </c>
      <c r="AP34" s="22" t="s">
        <v>112</v>
      </c>
      <c r="AQ34" s="7" t="s">
        <v>393</v>
      </c>
      <c r="AR34" s="22">
        <v>44</v>
      </c>
      <c r="AS34" s="28">
        <v>45336</v>
      </c>
      <c r="AT34" s="22" t="s">
        <v>97</v>
      </c>
      <c r="AU34" s="22" t="s">
        <v>97</v>
      </c>
      <c r="AV34" s="22" t="s">
        <v>97</v>
      </c>
      <c r="AW34" s="22" t="s">
        <v>97</v>
      </c>
      <c r="AX34" s="30">
        <v>45336</v>
      </c>
      <c r="AY34" s="30">
        <v>45486</v>
      </c>
      <c r="AZ34" s="22" t="s">
        <v>315</v>
      </c>
      <c r="BA34" s="22" t="s">
        <v>316</v>
      </c>
      <c r="BB34" s="22" t="s">
        <v>97</v>
      </c>
      <c r="BC34" s="22" t="s">
        <v>97</v>
      </c>
      <c r="BD34" s="22" t="s">
        <v>97</v>
      </c>
      <c r="BE34" s="22" t="s">
        <v>97</v>
      </c>
      <c r="BF34" s="7" t="str">
        <f>AE34</f>
        <v>ADRIANA DURAN CENTENO</v>
      </c>
      <c r="BG34" s="27">
        <f>Y34</f>
        <v>35687610</v>
      </c>
      <c r="BH34" s="27" t="str">
        <f>L34</f>
        <v>2 2. Meses</v>
      </c>
      <c r="BI34" s="31">
        <f>M34</f>
        <v>5</v>
      </c>
      <c r="BJ34" s="93"/>
      <c r="BK34" s="26"/>
      <c r="BL34" s="93">
        <v>4044596</v>
      </c>
      <c r="BM34" s="27"/>
      <c r="BN34" s="27"/>
      <c r="BO34" s="27"/>
      <c r="BP34" s="27"/>
      <c r="BQ34" s="23"/>
      <c r="BR34" s="32"/>
      <c r="BS34" s="23"/>
      <c r="BT34" s="23"/>
      <c r="BU34" s="22"/>
      <c r="BV34" s="22"/>
      <c r="BW34" s="22"/>
      <c r="BX34" s="22"/>
      <c r="BY34" s="22"/>
      <c r="BZ34" s="22"/>
      <c r="CA34" s="22"/>
      <c r="CB34" s="23">
        <f t="shared" si="1"/>
        <v>4044596</v>
      </c>
      <c r="CC34" s="24">
        <f t="shared" si="2"/>
        <v>0.11333333893751921</v>
      </c>
      <c r="CD34" s="25" t="str">
        <f t="shared" si="3"/>
        <v>3 3. Pago Parcial</v>
      </c>
      <c r="CE34" s="75"/>
      <c r="CF34" s="75"/>
      <c r="CG34" s="75"/>
      <c r="CH34" s="75"/>
      <c r="CI34" s="75"/>
      <c r="CJ34" s="75"/>
      <c r="CK34" s="75"/>
      <c r="CL34" s="75"/>
      <c r="CM34" s="76"/>
      <c r="CN34" s="26"/>
      <c r="CO34" s="26">
        <f t="shared" si="7"/>
        <v>0</v>
      </c>
      <c r="CP34" s="27">
        <f t="shared" si="4"/>
        <v>4044596</v>
      </c>
      <c r="CQ34" s="27">
        <f t="shared" si="5"/>
        <v>31643014</v>
      </c>
      <c r="CR34" s="22"/>
      <c r="CS34" s="22"/>
    </row>
    <row r="35" spans="1:97" ht="15" customHeight="1" x14ac:dyDescent="0.25">
      <c r="A35" s="80" t="s">
        <v>394</v>
      </c>
      <c r="B35" s="22" t="s">
        <v>92</v>
      </c>
      <c r="C35" s="22" t="s">
        <v>395</v>
      </c>
      <c r="D35" s="45" t="s">
        <v>396</v>
      </c>
      <c r="E35" s="28">
        <v>45336</v>
      </c>
      <c r="F35" s="22" t="s">
        <v>95</v>
      </c>
      <c r="G35" s="22" t="s">
        <v>96</v>
      </c>
      <c r="H35" s="22" t="s">
        <v>97</v>
      </c>
      <c r="I35" s="28">
        <v>45336</v>
      </c>
      <c r="J35" s="34" t="s">
        <v>397</v>
      </c>
      <c r="K35" s="22" t="s">
        <v>99</v>
      </c>
      <c r="L35" s="22" t="s">
        <v>100</v>
      </c>
      <c r="M35" s="22">
        <v>4</v>
      </c>
      <c r="N35" s="22" t="s">
        <v>160</v>
      </c>
      <c r="O35" s="22" t="s">
        <v>161</v>
      </c>
      <c r="P35" s="22" t="s">
        <v>97</v>
      </c>
      <c r="Q35" s="22">
        <v>22</v>
      </c>
      <c r="R35" s="28">
        <v>45321</v>
      </c>
      <c r="S35" s="23">
        <v>23125064</v>
      </c>
      <c r="T35" s="22" t="s">
        <v>104</v>
      </c>
      <c r="U35" s="23">
        <v>23125064</v>
      </c>
      <c r="V35" s="23">
        <v>5781266</v>
      </c>
      <c r="W35" s="46" t="s">
        <v>97</v>
      </c>
      <c r="X35" s="26">
        <v>0</v>
      </c>
      <c r="Y35" s="26">
        <f t="shared" si="0"/>
        <v>23125064</v>
      </c>
      <c r="Z35" s="22" t="s">
        <v>97</v>
      </c>
      <c r="AA35" s="22" t="s">
        <v>97</v>
      </c>
      <c r="AB35" s="22" t="s">
        <v>97</v>
      </c>
      <c r="AC35" s="22" t="s">
        <v>97</v>
      </c>
      <c r="AD35" s="22" t="s">
        <v>97</v>
      </c>
      <c r="AE35" s="7" t="s">
        <v>398</v>
      </c>
      <c r="AF35" s="22" t="s">
        <v>106</v>
      </c>
      <c r="AG35" s="22" t="s">
        <v>107</v>
      </c>
      <c r="AH35" s="22" t="s">
        <v>108</v>
      </c>
      <c r="AI35" s="22" t="s">
        <v>273</v>
      </c>
      <c r="AJ35" s="22" t="s">
        <v>399</v>
      </c>
      <c r="AK35" s="22" t="s">
        <v>368</v>
      </c>
      <c r="AL35" s="22" t="s">
        <v>111</v>
      </c>
      <c r="AM35" s="22" t="s">
        <v>97</v>
      </c>
      <c r="AN35" s="22" t="s">
        <v>97</v>
      </c>
      <c r="AO35" s="22" t="s">
        <v>97</v>
      </c>
      <c r="AP35" s="22" t="s">
        <v>112</v>
      </c>
      <c r="AQ35" s="22" t="s">
        <v>400</v>
      </c>
      <c r="AR35" s="22">
        <v>45</v>
      </c>
      <c r="AS35" s="28">
        <v>45336</v>
      </c>
      <c r="AT35" s="22" t="s">
        <v>97</v>
      </c>
      <c r="AU35" s="22" t="s">
        <v>97</v>
      </c>
      <c r="AV35" s="22" t="s">
        <v>97</v>
      </c>
      <c r="AW35" s="22" t="s">
        <v>97</v>
      </c>
      <c r="AX35" s="30">
        <v>45337</v>
      </c>
      <c r="AY35" s="30">
        <v>45457</v>
      </c>
      <c r="AZ35" s="22" t="s">
        <v>370</v>
      </c>
      <c r="BA35" s="22" t="s">
        <v>371</v>
      </c>
      <c r="BB35" s="22" t="s">
        <v>97</v>
      </c>
      <c r="BC35" s="22" t="s">
        <v>97</v>
      </c>
      <c r="BD35" s="22" t="s">
        <v>97</v>
      </c>
      <c r="BE35" s="22" t="s">
        <v>97</v>
      </c>
      <c r="BF35" s="7" t="str">
        <f>AE35</f>
        <v>MARTHA MIREYA SANCHEZ FIGUEROA</v>
      </c>
      <c r="BG35" s="27">
        <f>Y35</f>
        <v>23125064</v>
      </c>
      <c r="BH35" s="27" t="str">
        <f>L35</f>
        <v>2 2. Meses</v>
      </c>
      <c r="BI35" s="31">
        <f>M35</f>
        <v>4</v>
      </c>
      <c r="BJ35" s="93"/>
      <c r="BK35" s="26"/>
      <c r="BL35" s="93">
        <v>3083341</v>
      </c>
      <c r="BM35" s="27"/>
      <c r="BN35" s="27"/>
      <c r="BO35" s="27"/>
      <c r="BP35" s="27"/>
      <c r="BQ35" s="23"/>
      <c r="BR35" s="32"/>
      <c r="BS35" s="23"/>
      <c r="BT35" s="23"/>
      <c r="BU35" s="22"/>
      <c r="BV35" s="22"/>
      <c r="BW35" s="22"/>
      <c r="BX35" s="22"/>
      <c r="BY35" s="22"/>
      <c r="BZ35" s="22"/>
      <c r="CA35" s="22"/>
      <c r="CB35" s="23">
        <f t="shared" si="1"/>
        <v>3083341</v>
      </c>
      <c r="CC35" s="24">
        <f t="shared" si="2"/>
        <v>0.13333329585595957</v>
      </c>
      <c r="CD35" s="25" t="str">
        <f t="shared" si="3"/>
        <v>3 3. Pago Parcial</v>
      </c>
      <c r="CE35" s="75"/>
      <c r="CF35" s="75"/>
      <c r="CG35" s="75"/>
      <c r="CH35" s="75"/>
      <c r="CI35" s="75"/>
      <c r="CJ35" s="75"/>
      <c r="CK35" s="75"/>
      <c r="CL35" s="75"/>
      <c r="CM35" s="76"/>
      <c r="CN35" s="26"/>
      <c r="CO35" s="26">
        <f t="shared" si="7"/>
        <v>0</v>
      </c>
      <c r="CP35" s="27">
        <f t="shared" si="4"/>
        <v>3083341</v>
      </c>
      <c r="CQ35" s="27">
        <f t="shared" si="5"/>
        <v>20041723</v>
      </c>
      <c r="CR35" s="22"/>
      <c r="CS35" s="22"/>
    </row>
    <row r="36" spans="1:97" ht="15" customHeight="1" x14ac:dyDescent="0.25">
      <c r="A36" s="80" t="s">
        <v>401</v>
      </c>
      <c r="B36" s="22" t="s">
        <v>92</v>
      </c>
      <c r="C36" s="22" t="s">
        <v>402</v>
      </c>
      <c r="D36" s="45" t="s">
        <v>403</v>
      </c>
      <c r="E36" s="28">
        <v>45336</v>
      </c>
      <c r="F36" s="22" t="s">
        <v>95</v>
      </c>
      <c r="G36" s="22" t="s">
        <v>96</v>
      </c>
      <c r="H36" s="22" t="s">
        <v>97</v>
      </c>
      <c r="I36" s="28">
        <v>45336</v>
      </c>
      <c r="J36" s="34" t="s">
        <v>404</v>
      </c>
      <c r="K36" s="22" t="s">
        <v>99</v>
      </c>
      <c r="L36" s="22" t="s">
        <v>100</v>
      </c>
      <c r="M36" s="22">
        <v>5</v>
      </c>
      <c r="N36" s="35" t="s">
        <v>189</v>
      </c>
      <c r="O36" s="22" t="s">
        <v>247</v>
      </c>
      <c r="P36" s="22" t="s">
        <v>261</v>
      </c>
      <c r="Q36" s="22">
        <v>55</v>
      </c>
      <c r="R36" s="28">
        <v>44594</v>
      </c>
      <c r="S36" s="36">
        <v>39652900</v>
      </c>
      <c r="T36" s="22" t="s">
        <v>172</v>
      </c>
      <c r="U36" s="36">
        <v>39652900</v>
      </c>
      <c r="V36" s="23">
        <v>7930580</v>
      </c>
      <c r="W36" s="46" t="s">
        <v>97</v>
      </c>
      <c r="X36" s="26">
        <v>0</v>
      </c>
      <c r="Y36" s="26">
        <f t="shared" si="0"/>
        <v>39652900</v>
      </c>
      <c r="Z36" s="22" t="s">
        <v>97</v>
      </c>
      <c r="AA36" s="22" t="s">
        <v>97</v>
      </c>
      <c r="AB36" s="22" t="s">
        <v>97</v>
      </c>
      <c r="AC36" s="22" t="s">
        <v>97</v>
      </c>
      <c r="AD36" s="22" t="s">
        <v>97</v>
      </c>
      <c r="AE36" s="7" t="s">
        <v>405</v>
      </c>
      <c r="AF36" s="22" t="s">
        <v>106</v>
      </c>
      <c r="AG36" s="22" t="s">
        <v>107</v>
      </c>
      <c r="AH36" s="22" t="s">
        <v>108</v>
      </c>
      <c r="AI36" s="22" t="s">
        <v>109</v>
      </c>
      <c r="AJ36" s="22" t="s">
        <v>109</v>
      </c>
      <c r="AK36" s="22" t="s">
        <v>406</v>
      </c>
      <c r="AL36" s="22" t="s">
        <v>111</v>
      </c>
      <c r="AM36" s="22" t="s">
        <v>97</v>
      </c>
      <c r="AN36" s="22" t="s">
        <v>97</v>
      </c>
      <c r="AO36" s="22" t="s">
        <v>97</v>
      </c>
      <c r="AP36" s="22" t="s">
        <v>112</v>
      </c>
      <c r="AQ36" s="22" t="s">
        <v>407</v>
      </c>
      <c r="AR36" s="22">
        <v>47</v>
      </c>
      <c r="AS36" s="28">
        <v>45336</v>
      </c>
      <c r="AT36" s="22" t="s">
        <v>97</v>
      </c>
      <c r="AU36" s="22" t="s">
        <v>97</v>
      </c>
      <c r="AV36" s="22" t="s">
        <v>97</v>
      </c>
      <c r="AW36" s="22" t="s">
        <v>97</v>
      </c>
      <c r="AX36" s="30">
        <v>45337</v>
      </c>
      <c r="AY36" s="30">
        <v>45487</v>
      </c>
      <c r="AZ36" s="22" t="s">
        <v>408</v>
      </c>
      <c r="BA36" s="22" t="s">
        <v>409</v>
      </c>
      <c r="BB36" s="22" t="s">
        <v>97</v>
      </c>
      <c r="BC36" s="22" t="s">
        <v>97</v>
      </c>
      <c r="BD36" s="22" t="s">
        <v>97</v>
      </c>
      <c r="BE36" s="22" t="s">
        <v>97</v>
      </c>
      <c r="BF36" s="7" t="str">
        <f>AE36</f>
        <v>MARTHA ADRIANA CATALINA BALLESTEROS SANCHEZ</v>
      </c>
      <c r="BG36" s="27">
        <f>Y36</f>
        <v>39652900</v>
      </c>
      <c r="BH36" s="27" t="str">
        <f>L36</f>
        <v>2 2. Meses</v>
      </c>
      <c r="BI36" s="31">
        <f>M36</f>
        <v>5</v>
      </c>
      <c r="BJ36" s="93"/>
      <c r="BK36" s="26"/>
      <c r="BL36" s="93">
        <v>4229643</v>
      </c>
      <c r="BM36" s="27"/>
      <c r="BN36" s="27"/>
      <c r="BO36" s="27"/>
      <c r="BP36" s="27"/>
      <c r="BQ36" s="23"/>
      <c r="BR36" s="32"/>
      <c r="BS36" s="23"/>
      <c r="BT36" s="23"/>
      <c r="BU36" s="22"/>
      <c r="BV36" s="22"/>
      <c r="BW36" s="22"/>
      <c r="BX36" s="22"/>
      <c r="BY36" s="22"/>
      <c r="BZ36" s="22"/>
      <c r="CA36" s="22"/>
      <c r="CB36" s="23">
        <f t="shared" si="1"/>
        <v>4229643</v>
      </c>
      <c r="CC36" s="24">
        <f t="shared" si="2"/>
        <v>0.10666667507294549</v>
      </c>
      <c r="CD36" s="25" t="str">
        <f t="shared" si="3"/>
        <v>3 3. Pago Parcial</v>
      </c>
      <c r="CE36" s="75"/>
      <c r="CF36" s="75"/>
      <c r="CG36" s="75"/>
      <c r="CH36" s="75"/>
      <c r="CI36" s="75"/>
      <c r="CJ36" s="94"/>
      <c r="CK36" s="75"/>
      <c r="CL36" s="75"/>
      <c r="CM36" s="76"/>
      <c r="CN36" s="26"/>
      <c r="CO36" s="26">
        <f t="shared" si="7"/>
        <v>0</v>
      </c>
      <c r="CP36" s="27">
        <f t="shared" si="4"/>
        <v>4229643</v>
      </c>
      <c r="CQ36" s="27">
        <f t="shared" si="5"/>
        <v>35423257</v>
      </c>
      <c r="CR36" s="22"/>
      <c r="CS36" s="22"/>
    </row>
    <row r="37" spans="1:97" ht="15" customHeight="1" x14ac:dyDescent="0.25">
      <c r="A37" s="80" t="s">
        <v>401</v>
      </c>
      <c r="B37" s="22" t="s">
        <v>92</v>
      </c>
      <c r="C37" s="22" t="s">
        <v>410</v>
      </c>
      <c r="D37" s="45" t="s">
        <v>411</v>
      </c>
      <c r="E37" s="28">
        <v>45336</v>
      </c>
      <c r="F37" s="22" t="s">
        <v>95</v>
      </c>
      <c r="G37" s="22" t="s">
        <v>96</v>
      </c>
      <c r="H37" s="22" t="s">
        <v>97</v>
      </c>
      <c r="I37" s="28">
        <v>45336</v>
      </c>
      <c r="J37" s="34" t="s">
        <v>412</v>
      </c>
      <c r="K37" s="22" t="s">
        <v>99</v>
      </c>
      <c r="L37" s="22" t="s">
        <v>100</v>
      </c>
      <c r="M37" s="22">
        <v>5</v>
      </c>
      <c r="N37" s="22" t="s">
        <v>189</v>
      </c>
      <c r="O37" s="22" t="s">
        <v>247</v>
      </c>
      <c r="P37" s="22" t="s">
        <v>171</v>
      </c>
      <c r="Q37" s="22">
        <v>33</v>
      </c>
      <c r="R37" s="28">
        <v>45323</v>
      </c>
      <c r="S37" s="23">
        <v>46321740</v>
      </c>
      <c r="T37" s="22" t="s">
        <v>172</v>
      </c>
      <c r="U37" s="23">
        <v>46321740</v>
      </c>
      <c r="V37" s="23">
        <v>9264348</v>
      </c>
      <c r="W37" s="22" t="s">
        <v>97</v>
      </c>
      <c r="X37" s="26">
        <v>0</v>
      </c>
      <c r="Y37" s="26">
        <f t="shared" si="0"/>
        <v>46321740</v>
      </c>
      <c r="Z37" s="22" t="s">
        <v>97</v>
      </c>
      <c r="AA37" s="22" t="s">
        <v>97</v>
      </c>
      <c r="AB37" s="22" t="s">
        <v>97</v>
      </c>
      <c r="AC37" s="22" t="s">
        <v>97</v>
      </c>
      <c r="AD37" s="22" t="s">
        <v>97</v>
      </c>
      <c r="AE37" s="7" t="s">
        <v>413</v>
      </c>
      <c r="AF37" s="22" t="s">
        <v>106</v>
      </c>
      <c r="AG37" s="22" t="s">
        <v>107</v>
      </c>
      <c r="AH37" s="22" t="s">
        <v>108</v>
      </c>
      <c r="AI37" s="22" t="s">
        <v>414</v>
      </c>
      <c r="AJ37" s="22" t="s">
        <v>415</v>
      </c>
      <c r="AK37" s="22" t="s">
        <v>253</v>
      </c>
      <c r="AL37" s="22" t="s">
        <v>254</v>
      </c>
      <c r="AM37" s="22" t="s">
        <v>97</v>
      </c>
      <c r="AN37" s="22" t="s">
        <v>97</v>
      </c>
      <c r="AO37" s="22" t="s">
        <v>97</v>
      </c>
      <c r="AP37" s="22" t="s">
        <v>112</v>
      </c>
      <c r="AQ37" s="22" t="s">
        <v>416</v>
      </c>
      <c r="AR37" s="22">
        <v>46</v>
      </c>
      <c r="AS37" s="28">
        <v>45336</v>
      </c>
      <c r="AT37" s="22" t="s">
        <v>97</v>
      </c>
      <c r="AU37" s="22" t="s">
        <v>97</v>
      </c>
      <c r="AV37" s="22" t="s">
        <v>97</v>
      </c>
      <c r="AW37" s="22" t="s">
        <v>97</v>
      </c>
      <c r="AX37" s="30">
        <v>45337</v>
      </c>
      <c r="AY37" s="30">
        <v>45487</v>
      </c>
      <c r="AZ37" s="22" t="s">
        <v>230</v>
      </c>
      <c r="BA37" s="22" t="s">
        <v>231</v>
      </c>
      <c r="BB37" s="22" t="s">
        <v>97</v>
      </c>
      <c r="BC37" s="22" t="s">
        <v>97</v>
      </c>
      <c r="BD37" s="22" t="s">
        <v>97</v>
      </c>
      <c r="BE37" s="22" t="s">
        <v>97</v>
      </c>
      <c r="BF37" s="7" t="str">
        <f>AE37</f>
        <v>DAVID FERNANDO RINCON BAUTISTA</v>
      </c>
      <c r="BG37" s="27">
        <f>Y37</f>
        <v>46321740</v>
      </c>
      <c r="BH37" s="27" t="str">
        <f>L37</f>
        <v>2 2. Meses</v>
      </c>
      <c r="BI37" s="31">
        <f>M37</f>
        <v>5</v>
      </c>
      <c r="BJ37" s="93"/>
      <c r="BK37" s="26"/>
      <c r="BL37" s="93">
        <v>4940986</v>
      </c>
      <c r="BM37" s="27"/>
      <c r="BN37" s="27"/>
      <c r="BO37" s="27"/>
      <c r="BP37" s="27"/>
      <c r="BQ37" s="23"/>
      <c r="BR37" s="32"/>
      <c r="BS37" s="23"/>
      <c r="BT37" s="23"/>
      <c r="BU37" s="22"/>
      <c r="BV37" s="22"/>
      <c r="BW37" s="22"/>
      <c r="BX37" s="22"/>
      <c r="BY37" s="22"/>
      <c r="BZ37" s="22"/>
      <c r="CA37" s="22"/>
      <c r="CB37" s="23">
        <f t="shared" si="1"/>
        <v>4940986</v>
      </c>
      <c r="CC37" s="24">
        <f t="shared" si="2"/>
        <v>0.10666667530192087</v>
      </c>
      <c r="CD37" s="25" t="str">
        <f t="shared" si="3"/>
        <v>3 3. Pago Parcial</v>
      </c>
      <c r="CE37" s="75"/>
      <c r="CF37" s="75"/>
      <c r="CG37" s="75"/>
      <c r="CH37" s="75"/>
      <c r="CI37" s="75"/>
      <c r="CJ37" s="94"/>
      <c r="CK37" s="75"/>
      <c r="CL37" s="75"/>
      <c r="CM37" s="76"/>
      <c r="CN37" s="26"/>
      <c r="CO37" s="26">
        <f t="shared" si="7"/>
        <v>0</v>
      </c>
      <c r="CP37" s="27">
        <f t="shared" si="4"/>
        <v>4940986</v>
      </c>
      <c r="CQ37" s="27">
        <f t="shared" si="5"/>
        <v>41380754</v>
      </c>
      <c r="CR37" s="22"/>
      <c r="CS37" s="22"/>
    </row>
    <row r="38" spans="1:97" ht="15" customHeight="1" x14ac:dyDescent="0.25">
      <c r="A38" s="80" t="s">
        <v>417</v>
      </c>
      <c r="B38" s="22" t="s">
        <v>92</v>
      </c>
      <c r="C38" s="22" t="s">
        <v>418</v>
      </c>
      <c r="D38" s="45" t="s">
        <v>419</v>
      </c>
      <c r="E38" s="28">
        <v>45336</v>
      </c>
      <c r="F38" s="22" t="s">
        <v>95</v>
      </c>
      <c r="G38" s="22" t="s">
        <v>96</v>
      </c>
      <c r="H38" s="22" t="s">
        <v>97</v>
      </c>
      <c r="I38" s="28">
        <v>45336</v>
      </c>
      <c r="J38" s="34" t="s">
        <v>420</v>
      </c>
      <c r="K38" s="22" t="s">
        <v>99</v>
      </c>
      <c r="L38" s="22" t="s">
        <v>100</v>
      </c>
      <c r="M38" s="22">
        <v>5</v>
      </c>
      <c r="N38" s="29" t="s">
        <v>189</v>
      </c>
      <c r="O38" s="22" t="s">
        <v>247</v>
      </c>
      <c r="P38" s="22" t="s">
        <v>261</v>
      </c>
      <c r="Q38" s="22">
        <v>37</v>
      </c>
      <c r="R38" s="28">
        <v>45323</v>
      </c>
      <c r="S38" s="23">
        <v>46321740</v>
      </c>
      <c r="T38" s="22" t="s">
        <v>172</v>
      </c>
      <c r="U38" s="23">
        <v>46321740</v>
      </c>
      <c r="V38" s="23">
        <v>9264348</v>
      </c>
      <c r="W38" s="46" t="s">
        <v>97</v>
      </c>
      <c r="X38" s="26">
        <v>0</v>
      </c>
      <c r="Y38" s="26">
        <f t="shared" si="0"/>
        <v>46321740</v>
      </c>
      <c r="Z38" s="22" t="s">
        <v>97</v>
      </c>
      <c r="AA38" s="22" t="s">
        <v>97</v>
      </c>
      <c r="AB38" s="22" t="s">
        <v>97</v>
      </c>
      <c r="AC38" s="22" t="s">
        <v>97</v>
      </c>
      <c r="AD38" s="22" t="s">
        <v>97</v>
      </c>
      <c r="AE38" s="7" t="s">
        <v>421</v>
      </c>
      <c r="AF38" s="22" t="s">
        <v>106</v>
      </c>
      <c r="AG38" s="22" t="s">
        <v>107</v>
      </c>
      <c r="AH38" s="22" t="s">
        <v>108</v>
      </c>
      <c r="AI38" s="22" t="s">
        <v>109</v>
      </c>
      <c r="AJ38" s="22" t="s">
        <v>109</v>
      </c>
      <c r="AK38" s="98" t="s">
        <v>253</v>
      </c>
      <c r="AL38" s="98" t="s">
        <v>111</v>
      </c>
      <c r="AM38" s="22" t="s">
        <v>97</v>
      </c>
      <c r="AN38" s="22" t="s">
        <v>97</v>
      </c>
      <c r="AO38" s="22" t="s">
        <v>97</v>
      </c>
      <c r="AP38" s="22" t="s">
        <v>112</v>
      </c>
      <c r="AQ38" s="22" t="s">
        <v>422</v>
      </c>
      <c r="AR38" s="22">
        <v>48</v>
      </c>
      <c r="AS38" s="28">
        <v>45337</v>
      </c>
      <c r="AT38" s="22" t="s">
        <v>97</v>
      </c>
      <c r="AU38" s="22" t="s">
        <v>97</v>
      </c>
      <c r="AV38" s="22" t="s">
        <v>97</v>
      </c>
      <c r="AW38" s="22" t="s">
        <v>97</v>
      </c>
      <c r="AX38" s="30">
        <v>45337</v>
      </c>
      <c r="AY38" s="30">
        <v>45487</v>
      </c>
      <c r="AZ38" s="22" t="s">
        <v>230</v>
      </c>
      <c r="BA38" s="22" t="s">
        <v>231</v>
      </c>
      <c r="BB38" s="22" t="s">
        <v>97</v>
      </c>
      <c r="BC38" s="22" t="s">
        <v>97</v>
      </c>
      <c r="BD38" s="22" t="s">
        <v>97</v>
      </c>
      <c r="BE38" s="22" t="s">
        <v>97</v>
      </c>
      <c r="BF38" s="7" t="str">
        <f>AE38</f>
        <v>PAOLA ANDREA GOMEZ VELEZ</v>
      </c>
      <c r="BG38" s="27">
        <f>Y38</f>
        <v>46321740</v>
      </c>
      <c r="BH38" s="27" t="str">
        <f>L38</f>
        <v>2 2. Meses</v>
      </c>
      <c r="BI38" s="31">
        <f>M38</f>
        <v>5</v>
      </c>
      <c r="BJ38" s="93"/>
      <c r="BK38" s="26"/>
      <c r="BL38" s="93">
        <v>4940986</v>
      </c>
      <c r="BM38" s="27"/>
      <c r="BN38" s="27"/>
      <c r="BO38" s="27"/>
      <c r="BP38" s="27"/>
      <c r="BQ38" s="23"/>
      <c r="BR38" s="32"/>
      <c r="BS38" s="23"/>
      <c r="BT38" s="23"/>
      <c r="BU38" s="22"/>
      <c r="BV38" s="22"/>
      <c r="BW38" s="22"/>
      <c r="BX38" s="22"/>
      <c r="BY38" s="22"/>
      <c r="BZ38" s="22"/>
      <c r="CA38" s="22"/>
      <c r="CB38" s="23">
        <f t="shared" si="1"/>
        <v>4940986</v>
      </c>
      <c r="CC38" s="24">
        <f t="shared" si="2"/>
        <v>0.10666667530192087</v>
      </c>
      <c r="CD38" s="25" t="str">
        <f t="shared" si="3"/>
        <v>3 3. Pago Parcial</v>
      </c>
      <c r="CE38" s="75"/>
      <c r="CF38" s="75"/>
      <c r="CG38" s="75"/>
      <c r="CH38" s="75"/>
      <c r="CI38" s="75"/>
      <c r="CJ38" s="75"/>
      <c r="CK38" s="75"/>
      <c r="CL38" s="75"/>
      <c r="CM38" s="76"/>
      <c r="CN38" s="26"/>
      <c r="CO38" s="26">
        <f t="shared" si="7"/>
        <v>0</v>
      </c>
      <c r="CP38" s="27">
        <f t="shared" si="4"/>
        <v>4940986</v>
      </c>
      <c r="CQ38" s="27">
        <f t="shared" si="5"/>
        <v>41380754</v>
      </c>
      <c r="CR38" s="22"/>
      <c r="CS38" s="22"/>
    </row>
    <row r="39" spans="1:97" ht="15" customHeight="1" x14ac:dyDescent="0.25">
      <c r="A39" s="80" t="s">
        <v>423</v>
      </c>
      <c r="B39" s="22" t="s">
        <v>92</v>
      </c>
      <c r="C39" s="22" t="s">
        <v>424</v>
      </c>
      <c r="D39" s="45" t="s">
        <v>425</v>
      </c>
      <c r="E39" s="28">
        <v>45336</v>
      </c>
      <c r="F39" s="22" t="s">
        <v>95</v>
      </c>
      <c r="G39" s="22" t="s">
        <v>96</v>
      </c>
      <c r="H39" s="22" t="s">
        <v>97</v>
      </c>
      <c r="I39" s="28">
        <v>45336</v>
      </c>
      <c r="J39" s="25" t="s">
        <v>426</v>
      </c>
      <c r="K39" s="22" t="s">
        <v>99</v>
      </c>
      <c r="L39" s="22" t="s">
        <v>100</v>
      </c>
      <c r="M39" s="22">
        <v>5</v>
      </c>
      <c r="N39" s="35" t="s">
        <v>189</v>
      </c>
      <c r="O39" s="22" t="s">
        <v>247</v>
      </c>
      <c r="P39" s="22" t="s">
        <v>261</v>
      </c>
      <c r="Q39" s="25">
        <v>41</v>
      </c>
      <c r="R39" s="40">
        <v>45324</v>
      </c>
      <c r="S39" s="23">
        <v>35687610</v>
      </c>
      <c r="T39" s="22" t="s">
        <v>172</v>
      </c>
      <c r="U39" s="23">
        <v>35687610</v>
      </c>
      <c r="V39" s="23">
        <v>7137522</v>
      </c>
      <c r="W39" s="46" t="s">
        <v>97</v>
      </c>
      <c r="X39" s="26">
        <v>0</v>
      </c>
      <c r="Y39" s="26">
        <f t="shared" si="0"/>
        <v>35687610</v>
      </c>
      <c r="Z39" s="22" t="s">
        <v>97</v>
      </c>
      <c r="AA39" s="22" t="s">
        <v>97</v>
      </c>
      <c r="AB39" s="22" t="s">
        <v>97</v>
      </c>
      <c r="AC39" s="22" t="s">
        <v>97</v>
      </c>
      <c r="AD39" s="22" t="s">
        <v>97</v>
      </c>
      <c r="AE39" s="41" t="s">
        <v>427</v>
      </c>
      <c r="AF39" s="22" t="s">
        <v>106</v>
      </c>
      <c r="AG39" s="22" t="s">
        <v>107</v>
      </c>
      <c r="AH39" s="22" t="s">
        <v>108</v>
      </c>
      <c r="AI39" s="22" t="s">
        <v>414</v>
      </c>
      <c r="AJ39" s="22" t="s">
        <v>415</v>
      </c>
      <c r="AK39" s="25" t="s">
        <v>392</v>
      </c>
      <c r="AL39" s="25" t="s">
        <v>428</v>
      </c>
      <c r="AM39" s="22" t="s">
        <v>97</v>
      </c>
      <c r="AN39" s="22" t="s">
        <v>97</v>
      </c>
      <c r="AO39" s="22" t="s">
        <v>97</v>
      </c>
      <c r="AP39" s="22" t="s">
        <v>112</v>
      </c>
      <c r="AQ39" s="22" t="s">
        <v>429</v>
      </c>
      <c r="AR39" s="25">
        <v>49</v>
      </c>
      <c r="AS39" s="40">
        <v>45337</v>
      </c>
      <c r="AT39" s="22" t="s">
        <v>97</v>
      </c>
      <c r="AU39" s="22" t="s">
        <v>97</v>
      </c>
      <c r="AV39" s="22" t="s">
        <v>97</v>
      </c>
      <c r="AW39" s="22" t="s">
        <v>97</v>
      </c>
      <c r="AX39" s="30">
        <v>45337</v>
      </c>
      <c r="AY39" s="30">
        <v>45487</v>
      </c>
      <c r="AZ39" s="22" t="s">
        <v>315</v>
      </c>
      <c r="BA39" s="22" t="s">
        <v>316</v>
      </c>
      <c r="BB39" s="22" t="s">
        <v>97</v>
      </c>
      <c r="BC39" s="22" t="s">
        <v>97</v>
      </c>
      <c r="BD39" s="22" t="s">
        <v>97</v>
      </c>
      <c r="BE39" s="22" t="s">
        <v>97</v>
      </c>
      <c r="BF39" s="7" t="str">
        <f>AE39</f>
        <v>FLOR ESPERANZA ESPITIA CUENCA</v>
      </c>
      <c r="BG39" s="27">
        <f>Y39</f>
        <v>35687610</v>
      </c>
      <c r="BH39" s="27" t="str">
        <f>L39</f>
        <v>2 2. Meses</v>
      </c>
      <c r="BI39" s="31">
        <f>M39</f>
        <v>5</v>
      </c>
      <c r="BJ39" s="93"/>
      <c r="BK39" s="26"/>
      <c r="BL39" s="93">
        <v>3806678</v>
      </c>
      <c r="BM39" s="27"/>
      <c r="BN39" s="27"/>
      <c r="BO39" s="27"/>
      <c r="BP39" s="27"/>
      <c r="BQ39" s="23"/>
      <c r="BR39" s="22"/>
      <c r="BS39" s="23"/>
      <c r="BT39" s="23"/>
      <c r="BU39" s="22"/>
      <c r="BV39" s="22"/>
      <c r="BW39" s="22"/>
      <c r="BX39" s="22"/>
      <c r="BY39" s="22"/>
      <c r="BZ39" s="22"/>
      <c r="CA39" s="22"/>
      <c r="CB39" s="23">
        <f t="shared" si="1"/>
        <v>3806678</v>
      </c>
      <c r="CC39" s="24">
        <f t="shared" si="2"/>
        <v>0.10666665545829492</v>
      </c>
      <c r="CD39" s="25" t="str">
        <f t="shared" si="3"/>
        <v>3 3. Pago Parcial</v>
      </c>
      <c r="CE39" s="75"/>
      <c r="CF39" s="75"/>
      <c r="CG39" s="75"/>
      <c r="CH39" s="75"/>
      <c r="CI39" s="75"/>
      <c r="CJ39" s="75"/>
      <c r="CK39" s="75"/>
      <c r="CL39" s="75"/>
      <c r="CM39" s="76"/>
      <c r="CN39" s="27"/>
      <c r="CO39" s="26">
        <f t="shared" si="7"/>
        <v>0</v>
      </c>
      <c r="CP39" s="27">
        <f t="shared" si="4"/>
        <v>3806678</v>
      </c>
      <c r="CQ39" s="27">
        <f t="shared" si="5"/>
        <v>31880932</v>
      </c>
      <c r="CR39" s="22"/>
      <c r="CS39" s="22"/>
    </row>
    <row r="40" spans="1:97" ht="15" customHeight="1" x14ac:dyDescent="0.25">
      <c r="A40" s="80" t="s">
        <v>430</v>
      </c>
      <c r="B40" s="22" t="s">
        <v>92</v>
      </c>
      <c r="C40" s="22" t="s">
        <v>431</v>
      </c>
      <c r="D40" s="45" t="s">
        <v>432</v>
      </c>
      <c r="E40" s="28">
        <v>45336</v>
      </c>
      <c r="F40" s="22" t="s">
        <v>95</v>
      </c>
      <c r="G40" s="22" t="s">
        <v>96</v>
      </c>
      <c r="H40" s="22" t="s">
        <v>97</v>
      </c>
      <c r="I40" s="28">
        <v>45336</v>
      </c>
      <c r="J40" s="34" t="s">
        <v>433</v>
      </c>
      <c r="K40" s="22" t="s">
        <v>99</v>
      </c>
      <c r="L40" s="22" t="s">
        <v>100</v>
      </c>
      <c r="M40" s="22">
        <v>5</v>
      </c>
      <c r="N40" s="35" t="s">
        <v>189</v>
      </c>
      <c r="O40" s="22" t="s">
        <v>247</v>
      </c>
      <c r="P40" s="22" t="s">
        <v>261</v>
      </c>
      <c r="Q40" s="22">
        <v>47</v>
      </c>
      <c r="R40" s="28">
        <v>45324</v>
      </c>
      <c r="S40" s="23">
        <v>43618193</v>
      </c>
      <c r="T40" s="22" t="s">
        <v>172</v>
      </c>
      <c r="U40" s="23">
        <v>43618190</v>
      </c>
      <c r="V40" s="23">
        <v>8723638</v>
      </c>
      <c r="W40" s="46" t="s">
        <v>97</v>
      </c>
      <c r="X40" s="26">
        <v>0</v>
      </c>
      <c r="Y40" s="26">
        <f t="shared" si="0"/>
        <v>43618190</v>
      </c>
      <c r="Z40" s="22" t="s">
        <v>97</v>
      </c>
      <c r="AA40" s="22" t="s">
        <v>97</v>
      </c>
      <c r="AB40" s="22" t="s">
        <v>97</v>
      </c>
      <c r="AC40" s="22" t="s">
        <v>97</v>
      </c>
      <c r="AD40" s="22" t="s">
        <v>97</v>
      </c>
      <c r="AE40" s="7" t="s">
        <v>434</v>
      </c>
      <c r="AF40" s="22" t="s">
        <v>106</v>
      </c>
      <c r="AG40" s="22" t="s">
        <v>107</v>
      </c>
      <c r="AH40" s="22" t="s">
        <v>108</v>
      </c>
      <c r="AI40" s="22" t="s">
        <v>290</v>
      </c>
      <c r="AJ40" s="22" t="s">
        <v>435</v>
      </c>
      <c r="AK40" s="98" t="s">
        <v>313</v>
      </c>
      <c r="AL40" s="98" t="s">
        <v>361</v>
      </c>
      <c r="AM40" s="22" t="s">
        <v>97</v>
      </c>
      <c r="AN40" s="22" t="s">
        <v>97</v>
      </c>
      <c r="AO40" s="22" t="s">
        <v>97</v>
      </c>
      <c r="AP40" s="22" t="s">
        <v>112</v>
      </c>
      <c r="AQ40" s="22" t="s">
        <v>436</v>
      </c>
      <c r="AR40" s="22">
        <v>50</v>
      </c>
      <c r="AS40" s="28">
        <v>45337</v>
      </c>
      <c r="AT40" s="22" t="s">
        <v>97</v>
      </c>
      <c r="AU40" s="22" t="s">
        <v>97</v>
      </c>
      <c r="AV40" s="22" t="s">
        <v>97</v>
      </c>
      <c r="AW40" s="22" t="s">
        <v>97</v>
      </c>
      <c r="AX40" s="30">
        <v>45338</v>
      </c>
      <c r="AY40" s="30">
        <v>45488</v>
      </c>
      <c r="AZ40" s="22" t="s">
        <v>315</v>
      </c>
      <c r="BA40" s="22" t="s">
        <v>316</v>
      </c>
      <c r="BB40" s="22" t="s">
        <v>97</v>
      </c>
      <c r="BC40" s="22" t="s">
        <v>97</v>
      </c>
      <c r="BD40" s="22" t="s">
        <v>97</v>
      </c>
      <c r="BE40" s="22" t="s">
        <v>97</v>
      </c>
      <c r="BF40" s="7" t="str">
        <f>AE40</f>
        <v>JAIRO MAURICIO TOVAR TAVERA</v>
      </c>
      <c r="BG40" s="27">
        <f>Y40</f>
        <v>43618190</v>
      </c>
      <c r="BH40" s="27" t="str">
        <f>L40</f>
        <v>2 2. Meses</v>
      </c>
      <c r="BI40" s="31">
        <f>M40</f>
        <v>5</v>
      </c>
      <c r="BJ40" s="93"/>
      <c r="BK40" s="26"/>
      <c r="BL40" s="93">
        <v>4361819</v>
      </c>
      <c r="BM40" s="27"/>
      <c r="BN40" s="27"/>
      <c r="BO40" s="27"/>
      <c r="BP40" s="27"/>
      <c r="BQ40" s="23"/>
      <c r="BR40" s="32"/>
      <c r="BS40" s="23"/>
      <c r="BT40" s="23"/>
      <c r="BU40" s="22"/>
      <c r="BV40" s="22"/>
      <c r="BW40" s="22"/>
      <c r="BX40" s="22"/>
      <c r="BY40" s="22"/>
      <c r="BZ40" s="22"/>
      <c r="CA40" s="22"/>
      <c r="CB40" s="23">
        <f t="shared" si="1"/>
        <v>4361819</v>
      </c>
      <c r="CC40" s="24">
        <f t="shared" si="2"/>
        <v>0.1</v>
      </c>
      <c r="CD40" s="25" t="str">
        <f t="shared" si="3"/>
        <v>3 3. Pago Parcial</v>
      </c>
      <c r="CE40" s="75"/>
      <c r="CF40" s="75"/>
      <c r="CG40" s="75"/>
      <c r="CH40" s="75"/>
      <c r="CI40" s="75"/>
      <c r="CJ40" s="75"/>
      <c r="CK40" s="75"/>
      <c r="CL40" s="75"/>
      <c r="CM40" s="76"/>
      <c r="CN40" s="26"/>
      <c r="CO40" s="26">
        <f t="shared" si="7"/>
        <v>0</v>
      </c>
      <c r="CP40" s="27">
        <f t="shared" si="4"/>
        <v>4361819</v>
      </c>
      <c r="CQ40" s="27">
        <f t="shared" si="5"/>
        <v>39256371</v>
      </c>
      <c r="CR40" s="22"/>
      <c r="CS40" s="22"/>
    </row>
    <row r="41" spans="1:97" ht="15" customHeight="1" x14ac:dyDescent="0.25">
      <c r="A41" s="80" t="s">
        <v>437</v>
      </c>
      <c r="B41" s="22" t="s">
        <v>92</v>
      </c>
      <c r="C41" s="22" t="s">
        <v>438</v>
      </c>
      <c r="D41" s="45" t="s">
        <v>439</v>
      </c>
      <c r="E41" s="28">
        <v>45336</v>
      </c>
      <c r="F41" s="22" t="s">
        <v>95</v>
      </c>
      <c r="G41" s="22" t="s">
        <v>96</v>
      </c>
      <c r="H41" s="22" t="s">
        <v>97</v>
      </c>
      <c r="I41" s="28">
        <v>45336</v>
      </c>
      <c r="J41" s="34" t="s">
        <v>440</v>
      </c>
      <c r="K41" s="22" t="s">
        <v>99</v>
      </c>
      <c r="L41" s="22" t="s">
        <v>100</v>
      </c>
      <c r="M41" s="22">
        <v>4</v>
      </c>
      <c r="N41" s="35" t="s">
        <v>236</v>
      </c>
      <c r="O41" s="22" t="s">
        <v>237</v>
      </c>
      <c r="P41" s="22" t="s">
        <v>97</v>
      </c>
      <c r="Q41" s="22">
        <v>69</v>
      </c>
      <c r="R41" s="28">
        <v>45329</v>
      </c>
      <c r="S41" s="23">
        <v>14686260</v>
      </c>
      <c r="T41" s="22" t="s">
        <v>104</v>
      </c>
      <c r="U41" s="23">
        <v>14686260</v>
      </c>
      <c r="V41" s="23">
        <v>3671565</v>
      </c>
      <c r="W41" s="22" t="s">
        <v>97</v>
      </c>
      <c r="X41" s="26">
        <v>0</v>
      </c>
      <c r="Y41" s="26">
        <f t="shared" si="0"/>
        <v>14686260</v>
      </c>
      <c r="Z41" s="22" t="s">
        <v>97</v>
      </c>
      <c r="AA41" s="22" t="s">
        <v>97</v>
      </c>
      <c r="AB41" s="22" t="s">
        <v>97</v>
      </c>
      <c r="AC41" s="22" t="s">
        <v>97</v>
      </c>
      <c r="AD41" s="22" t="s">
        <v>97</v>
      </c>
      <c r="AE41" s="7" t="s">
        <v>441</v>
      </c>
      <c r="AF41" s="22" t="s">
        <v>106</v>
      </c>
      <c r="AG41" s="22" t="s">
        <v>107</v>
      </c>
      <c r="AH41" s="22" t="s">
        <v>108</v>
      </c>
      <c r="AI41" s="22" t="s">
        <v>109</v>
      </c>
      <c r="AJ41" s="22" t="s">
        <v>109</v>
      </c>
      <c r="AK41" s="22" t="s">
        <v>201</v>
      </c>
      <c r="AL41" s="22" t="s">
        <v>442</v>
      </c>
      <c r="AM41" s="22" t="s">
        <v>97</v>
      </c>
      <c r="AN41" s="22" t="s">
        <v>97</v>
      </c>
      <c r="AO41" s="22" t="s">
        <v>97</v>
      </c>
      <c r="AP41" s="22" t="s">
        <v>112</v>
      </c>
      <c r="AQ41" s="22" t="s">
        <v>443</v>
      </c>
      <c r="AR41" s="22">
        <v>51</v>
      </c>
      <c r="AS41" s="28">
        <v>45337</v>
      </c>
      <c r="AT41" s="22" t="s">
        <v>97</v>
      </c>
      <c r="AU41" s="22" t="s">
        <v>97</v>
      </c>
      <c r="AV41" s="22" t="s">
        <v>97</v>
      </c>
      <c r="AW41" s="22" t="s">
        <v>97</v>
      </c>
      <c r="AX41" s="30">
        <v>45337</v>
      </c>
      <c r="AY41" s="30">
        <v>45457</v>
      </c>
      <c r="AZ41" s="22" t="s">
        <v>194</v>
      </c>
      <c r="BA41" s="22" t="s">
        <v>195</v>
      </c>
      <c r="BB41" s="22" t="s">
        <v>97</v>
      </c>
      <c r="BC41" s="22" t="s">
        <v>97</v>
      </c>
      <c r="BD41" s="22" t="s">
        <v>97</v>
      </c>
      <c r="BE41" s="22" t="s">
        <v>97</v>
      </c>
      <c r="BF41" s="7" t="str">
        <f>AE41</f>
        <v>MARIA YULY MONSALVE CASTAÑEDA</v>
      </c>
      <c r="BG41" s="42">
        <f>Y41</f>
        <v>14686260</v>
      </c>
      <c r="BH41" s="27" t="str">
        <f>L41</f>
        <v>2 2. Meses</v>
      </c>
      <c r="BI41" s="31">
        <f>M41</f>
        <v>4</v>
      </c>
      <c r="BJ41" s="93"/>
      <c r="BK41" s="26"/>
      <c r="BL41" s="93">
        <v>1958168</v>
      </c>
      <c r="BM41" s="27"/>
      <c r="BN41" s="27"/>
      <c r="BO41" s="27"/>
      <c r="BP41" s="27"/>
      <c r="BQ41" s="23"/>
      <c r="BR41" s="32"/>
      <c r="BS41" s="23"/>
      <c r="BT41" s="23"/>
      <c r="BU41" s="22"/>
      <c r="BV41" s="22"/>
      <c r="BW41" s="22"/>
      <c r="BX41" s="22"/>
      <c r="BY41" s="22"/>
      <c r="BZ41" s="22"/>
      <c r="CA41" s="22"/>
      <c r="CB41" s="23">
        <f t="shared" si="1"/>
        <v>1958168</v>
      </c>
      <c r="CC41" s="24">
        <f t="shared" si="2"/>
        <v>0.13333333333333333</v>
      </c>
      <c r="CD41" s="25" t="str">
        <f t="shared" si="3"/>
        <v>3 3. Pago Parcial</v>
      </c>
      <c r="CE41" s="75"/>
      <c r="CF41" s="75"/>
      <c r="CG41" s="75"/>
      <c r="CH41" s="75"/>
      <c r="CI41" s="75"/>
      <c r="CJ41" s="75"/>
      <c r="CK41" s="75"/>
      <c r="CL41" s="75"/>
      <c r="CM41" s="76"/>
      <c r="CN41" s="26"/>
      <c r="CO41" s="26">
        <f t="shared" si="7"/>
        <v>0</v>
      </c>
      <c r="CP41" s="27">
        <f t="shared" si="4"/>
        <v>1958168</v>
      </c>
      <c r="CQ41" s="27">
        <f t="shared" si="5"/>
        <v>12728092</v>
      </c>
      <c r="CR41" s="22"/>
      <c r="CS41" s="22"/>
    </row>
    <row r="42" spans="1:97" ht="15" customHeight="1" x14ac:dyDescent="0.25">
      <c r="A42" s="80" t="s">
        <v>444</v>
      </c>
      <c r="B42" s="22" t="s">
        <v>92</v>
      </c>
      <c r="C42" s="22" t="s">
        <v>445</v>
      </c>
      <c r="D42" s="45" t="s">
        <v>446</v>
      </c>
      <c r="E42" s="28">
        <v>45337</v>
      </c>
      <c r="F42" s="22" t="s">
        <v>95</v>
      </c>
      <c r="G42" s="22" t="s">
        <v>96</v>
      </c>
      <c r="H42" s="22" t="s">
        <v>97</v>
      </c>
      <c r="I42" s="28">
        <v>45337</v>
      </c>
      <c r="J42" s="34" t="s">
        <v>447</v>
      </c>
      <c r="K42" s="22" t="s">
        <v>99</v>
      </c>
      <c r="L42" s="22" t="s">
        <v>100</v>
      </c>
      <c r="M42" s="22">
        <v>5</v>
      </c>
      <c r="N42" s="35" t="s">
        <v>330</v>
      </c>
      <c r="O42" s="22" t="s">
        <v>448</v>
      </c>
      <c r="P42" s="22" t="s">
        <v>449</v>
      </c>
      <c r="Q42" s="22">
        <v>31</v>
      </c>
      <c r="R42" s="28">
        <v>45323</v>
      </c>
      <c r="S42" s="36">
        <v>23190280</v>
      </c>
      <c r="T42" s="22" t="s">
        <v>172</v>
      </c>
      <c r="U42" s="36">
        <v>23190280</v>
      </c>
      <c r="V42" s="23">
        <v>4638056</v>
      </c>
      <c r="W42" s="46" t="s">
        <v>97</v>
      </c>
      <c r="X42" s="26">
        <v>0</v>
      </c>
      <c r="Y42" s="26">
        <f t="shared" si="0"/>
        <v>23190280</v>
      </c>
      <c r="Z42" s="22" t="s">
        <v>97</v>
      </c>
      <c r="AA42" s="46" t="s">
        <v>97</v>
      </c>
      <c r="AB42" s="22" t="s">
        <v>97</v>
      </c>
      <c r="AC42" s="22" t="s">
        <v>97</v>
      </c>
      <c r="AD42" s="22" t="s">
        <v>97</v>
      </c>
      <c r="AE42" s="7" t="s">
        <v>450</v>
      </c>
      <c r="AF42" s="22" t="s">
        <v>106</v>
      </c>
      <c r="AG42" s="22" t="s">
        <v>107</v>
      </c>
      <c r="AH42" s="22" t="s">
        <v>108</v>
      </c>
      <c r="AI42" s="22" t="s">
        <v>109</v>
      </c>
      <c r="AJ42" s="22" t="s">
        <v>109</v>
      </c>
      <c r="AK42" s="22" t="s">
        <v>208</v>
      </c>
      <c r="AL42" s="98" t="s">
        <v>451</v>
      </c>
      <c r="AM42" s="22" t="s">
        <v>97</v>
      </c>
      <c r="AN42" s="22" t="s">
        <v>97</v>
      </c>
      <c r="AO42" s="22" t="s">
        <v>97</v>
      </c>
      <c r="AP42" s="22" t="s">
        <v>112</v>
      </c>
      <c r="AQ42" s="25" t="s">
        <v>452</v>
      </c>
      <c r="AR42" s="22">
        <v>52</v>
      </c>
      <c r="AS42" s="28">
        <v>45337</v>
      </c>
      <c r="AT42" s="22" t="s">
        <v>97</v>
      </c>
      <c r="AU42" s="22" t="s">
        <v>97</v>
      </c>
      <c r="AV42" s="22" t="s">
        <v>97</v>
      </c>
      <c r="AW42" s="22" t="s">
        <v>97</v>
      </c>
      <c r="AX42" s="30">
        <v>45338</v>
      </c>
      <c r="AY42" s="30">
        <v>45488</v>
      </c>
      <c r="AZ42" s="22" t="s">
        <v>339</v>
      </c>
      <c r="BA42" s="22" t="s">
        <v>340</v>
      </c>
      <c r="BB42" s="22" t="s">
        <v>97</v>
      </c>
      <c r="BC42" s="22" t="s">
        <v>97</v>
      </c>
      <c r="BD42" s="22" t="s">
        <v>97</v>
      </c>
      <c r="BE42" s="22" t="s">
        <v>97</v>
      </c>
      <c r="BF42" s="7" t="str">
        <f>AE42</f>
        <v>JUAN CAMILO GIRON QUIJANO</v>
      </c>
      <c r="BG42" s="27">
        <f>Y42</f>
        <v>23190280</v>
      </c>
      <c r="BH42" s="27" t="str">
        <f>L42</f>
        <v>2 2. Meses</v>
      </c>
      <c r="BI42" s="31">
        <f>M42</f>
        <v>5</v>
      </c>
      <c r="BJ42" s="93"/>
      <c r="BK42" s="26"/>
      <c r="BL42" s="93">
        <v>2319028</v>
      </c>
      <c r="BM42" s="27"/>
      <c r="BN42" s="27"/>
      <c r="BO42" s="27"/>
      <c r="BP42" s="27"/>
      <c r="BQ42" s="23"/>
      <c r="BR42" s="32"/>
      <c r="BS42" s="23"/>
      <c r="BT42" s="23"/>
      <c r="BU42" s="22"/>
      <c r="BV42" s="22"/>
      <c r="BW42" s="22"/>
      <c r="BX42" s="22"/>
      <c r="BY42" s="22"/>
      <c r="BZ42" s="22"/>
      <c r="CA42" s="22"/>
      <c r="CB42" s="23">
        <f t="shared" si="1"/>
        <v>2319028</v>
      </c>
      <c r="CC42" s="24">
        <f t="shared" si="2"/>
        <v>0.1</v>
      </c>
      <c r="CD42" s="25" t="str">
        <f t="shared" si="3"/>
        <v>3 3. Pago Parcial</v>
      </c>
      <c r="CE42" s="75"/>
      <c r="CF42" s="75"/>
      <c r="CG42" s="75"/>
      <c r="CH42" s="75"/>
      <c r="CI42" s="75"/>
      <c r="CJ42" s="75"/>
      <c r="CK42" s="75"/>
      <c r="CL42" s="75"/>
      <c r="CM42" s="76"/>
      <c r="CN42" s="26"/>
      <c r="CO42" s="26">
        <f t="shared" si="7"/>
        <v>0</v>
      </c>
      <c r="CP42" s="27">
        <f t="shared" si="4"/>
        <v>2319028</v>
      </c>
      <c r="CQ42" s="27">
        <f t="shared" si="5"/>
        <v>20871252</v>
      </c>
      <c r="CR42" s="22"/>
      <c r="CS42" s="22"/>
    </row>
    <row r="43" spans="1:97" ht="15" customHeight="1" x14ac:dyDescent="0.25">
      <c r="A43" s="80" t="s">
        <v>453</v>
      </c>
      <c r="B43" s="22" t="s">
        <v>92</v>
      </c>
      <c r="C43" s="22" t="s">
        <v>454</v>
      </c>
      <c r="D43" s="45" t="s">
        <v>455</v>
      </c>
      <c r="E43" s="28">
        <v>45337</v>
      </c>
      <c r="F43" s="22" t="s">
        <v>95</v>
      </c>
      <c r="G43" s="22" t="s">
        <v>96</v>
      </c>
      <c r="H43" s="22" t="s">
        <v>97</v>
      </c>
      <c r="I43" s="28">
        <v>45337</v>
      </c>
      <c r="J43" s="34" t="s">
        <v>456</v>
      </c>
      <c r="K43" s="22" t="s">
        <v>99</v>
      </c>
      <c r="L43" s="22" t="s">
        <v>100</v>
      </c>
      <c r="M43" s="22">
        <v>5</v>
      </c>
      <c r="N43" s="35" t="s">
        <v>330</v>
      </c>
      <c r="O43" s="22" t="s">
        <v>331</v>
      </c>
      <c r="P43" s="22" t="s">
        <v>261</v>
      </c>
      <c r="Q43" s="22">
        <v>30</v>
      </c>
      <c r="R43" s="28">
        <v>45323</v>
      </c>
      <c r="S43" s="43">
        <v>44058780</v>
      </c>
      <c r="T43" s="22" t="s">
        <v>172</v>
      </c>
      <c r="U43" s="43">
        <v>44058780</v>
      </c>
      <c r="V43" s="23">
        <v>8811756</v>
      </c>
      <c r="W43" s="46" t="s">
        <v>97</v>
      </c>
      <c r="X43" s="26">
        <v>0</v>
      </c>
      <c r="Y43" s="26">
        <f t="shared" si="0"/>
        <v>44058780</v>
      </c>
      <c r="Z43" s="22" t="s">
        <v>97</v>
      </c>
      <c r="AA43" s="46" t="s">
        <v>97</v>
      </c>
      <c r="AB43" s="22" t="s">
        <v>97</v>
      </c>
      <c r="AC43" s="22" t="s">
        <v>97</v>
      </c>
      <c r="AD43" s="22" t="s">
        <v>97</v>
      </c>
      <c r="AE43" s="7" t="s">
        <v>457</v>
      </c>
      <c r="AF43" s="22" t="s">
        <v>106</v>
      </c>
      <c r="AG43" s="22" t="s">
        <v>107</v>
      </c>
      <c r="AH43" s="22" t="s">
        <v>108</v>
      </c>
      <c r="AI43" s="22" t="s">
        <v>109</v>
      </c>
      <c r="AJ43" s="22" t="s">
        <v>109</v>
      </c>
      <c r="AK43" s="22" t="s">
        <v>192</v>
      </c>
      <c r="AL43" s="98" t="s">
        <v>458</v>
      </c>
      <c r="AM43" s="22" t="s">
        <v>97</v>
      </c>
      <c r="AN43" s="22" t="s">
        <v>97</v>
      </c>
      <c r="AO43" s="22" t="s">
        <v>97</v>
      </c>
      <c r="AP43" s="22" t="s">
        <v>112</v>
      </c>
      <c r="AQ43" s="25" t="s">
        <v>459</v>
      </c>
      <c r="AR43" s="22">
        <v>53</v>
      </c>
      <c r="AS43" s="28">
        <v>45337</v>
      </c>
      <c r="AT43" s="22" t="s">
        <v>97</v>
      </c>
      <c r="AU43" s="22" t="s">
        <v>97</v>
      </c>
      <c r="AV43" s="22" t="s">
        <v>97</v>
      </c>
      <c r="AW43" s="22" t="s">
        <v>97</v>
      </c>
      <c r="AX43" s="30">
        <v>45338</v>
      </c>
      <c r="AY43" s="30">
        <v>45488</v>
      </c>
      <c r="AZ43" s="22" t="s">
        <v>339</v>
      </c>
      <c r="BA43" s="22" t="s">
        <v>340</v>
      </c>
      <c r="BB43" s="22" t="s">
        <v>97</v>
      </c>
      <c r="BC43" s="22" t="s">
        <v>97</v>
      </c>
      <c r="BD43" s="22" t="s">
        <v>97</v>
      </c>
      <c r="BE43" s="22" t="s">
        <v>97</v>
      </c>
      <c r="BF43" s="7" t="str">
        <f>AE43</f>
        <v>JOHN JAIRO ENCISO ALARCON</v>
      </c>
      <c r="BG43" s="27">
        <f>Y43</f>
        <v>44058780</v>
      </c>
      <c r="BH43" s="27" t="str">
        <f>L43</f>
        <v>2 2. Meses</v>
      </c>
      <c r="BI43" s="31">
        <f>M43</f>
        <v>5</v>
      </c>
      <c r="BJ43" s="93"/>
      <c r="BK43" s="26"/>
      <c r="BL43" s="93">
        <v>4405878</v>
      </c>
      <c r="BM43" s="27"/>
      <c r="BN43" s="27"/>
      <c r="BO43" s="27"/>
      <c r="BP43" s="27"/>
      <c r="BQ43" s="23"/>
      <c r="BR43" s="32"/>
      <c r="BS43" s="23"/>
      <c r="BT43" s="23"/>
      <c r="BU43" s="22"/>
      <c r="BV43" s="22"/>
      <c r="BW43" s="22"/>
      <c r="BX43" s="22"/>
      <c r="BY43" s="22"/>
      <c r="BZ43" s="22"/>
      <c r="CA43" s="22"/>
      <c r="CB43" s="23">
        <f t="shared" si="1"/>
        <v>4405878</v>
      </c>
      <c r="CC43" s="24">
        <f t="shared" si="2"/>
        <v>0.1</v>
      </c>
      <c r="CD43" s="25" t="str">
        <f t="shared" si="3"/>
        <v>3 3. Pago Parcial</v>
      </c>
      <c r="CE43" s="75"/>
      <c r="CF43" s="75"/>
      <c r="CG43" s="75"/>
      <c r="CH43" s="75"/>
      <c r="CI43" s="75"/>
      <c r="CJ43" s="75"/>
      <c r="CK43" s="75"/>
      <c r="CL43" s="75"/>
      <c r="CM43" s="76"/>
      <c r="CN43" s="26"/>
      <c r="CO43" s="26">
        <f t="shared" si="7"/>
        <v>0</v>
      </c>
      <c r="CP43" s="27">
        <f t="shared" si="4"/>
        <v>4405878</v>
      </c>
      <c r="CQ43" s="27">
        <f t="shared" si="5"/>
        <v>39652902</v>
      </c>
      <c r="CR43" s="22"/>
      <c r="CS43" s="22"/>
    </row>
    <row r="44" spans="1:97" ht="15" customHeight="1" x14ac:dyDescent="0.25">
      <c r="A44" s="80" t="s">
        <v>460</v>
      </c>
      <c r="B44" s="22" t="s">
        <v>92</v>
      </c>
      <c r="C44" s="22" t="s">
        <v>461</v>
      </c>
      <c r="D44" s="45" t="s">
        <v>462</v>
      </c>
      <c r="E44" s="28">
        <v>45350</v>
      </c>
      <c r="F44" s="22" t="s">
        <v>95</v>
      </c>
      <c r="G44" s="22" t="s">
        <v>463</v>
      </c>
      <c r="H44" s="79" t="s">
        <v>97</v>
      </c>
      <c r="I44" s="28">
        <v>45350</v>
      </c>
      <c r="J44" s="34" t="s">
        <v>464</v>
      </c>
      <c r="K44" s="22" t="s">
        <v>99</v>
      </c>
      <c r="L44" s="22" t="s">
        <v>100</v>
      </c>
      <c r="M44" s="22">
        <v>5</v>
      </c>
      <c r="N44" s="35" t="s">
        <v>189</v>
      </c>
      <c r="O44" s="44" t="s">
        <v>247</v>
      </c>
      <c r="P44" s="22" t="s">
        <v>261</v>
      </c>
      <c r="Q44" s="22">
        <v>36</v>
      </c>
      <c r="R44" s="28">
        <v>45323</v>
      </c>
      <c r="S44" s="43">
        <v>46321740</v>
      </c>
      <c r="T44" s="22" t="s">
        <v>172</v>
      </c>
      <c r="U44" s="43">
        <v>46321740</v>
      </c>
      <c r="V44" s="23">
        <v>9264348</v>
      </c>
      <c r="W44" s="89" t="s">
        <v>97</v>
      </c>
      <c r="X44" s="26">
        <v>0</v>
      </c>
      <c r="Y44" s="26">
        <f t="shared" si="0"/>
        <v>46321740</v>
      </c>
      <c r="Z44" s="22" t="s">
        <v>97</v>
      </c>
      <c r="AA44" s="46" t="s">
        <v>97</v>
      </c>
      <c r="AB44" s="22" t="s">
        <v>97</v>
      </c>
      <c r="AC44" s="22" t="s">
        <v>97</v>
      </c>
      <c r="AD44" s="22" t="s">
        <v>97</v>
      </c>
      <c r="AE44" s="7" t="s">
        <v>465</v>
      </c>
      <c r="AF44" s="22" t="s">
        <v>106</v>
      </c>
      <c r="AG44" s="22" t="s">
        <v>107</v>
      </c>
      <c r="AH44" s="22" t="s">
        <v>108</v>
      </c>
      <c r="AI44" s="22" t="s">
        <v>109</v>
      </c>
      <c r="AJ44" s="22" t="s">
        <v>109</v>
      </c>
      <c r="AK44" s="98" t="s">
        <v>253</v>
      </c>
      <c r="AL44" s="98" t="s">
        <v>254</v>
      </c>
      <c r="AM44" s="22" t="s">
        <v>97</v>
      </c>
      <c r="AN44" s="22" t="s">
        <v>97</v>
      </c>
      <c r="AO44" s="22" t="s">
        <v>97</v>
      </c>
      <c r="AP44" s="22" t="s">
        <v>112</v>
      </c>
      <c r="AQ44" s="22" t="s">
        <v>466</v>
      </c>
      <c r="AR44" s="22">
        <v>54</v>
      </c>
      <c r="AS44" s="28">
        <v>45350</v>
      </c>
      <c r="AT44" s="29" t="s">
        <v>97</v>
      </c>
      <c r="AU44" s="29" t="s">
        <v>97</v>
      </c>
      <c r="AV44" s="29" t="s">
        <v>97</v>
      </c>
      <c r="AW44" s="46" t="s">
        <v>97</v>
      </c>
      <c r="AX44" s="30">
        <v>45350</v>
      </c>
      <c r="AY44" s="30">
        <v>45500</v>
      </c>
      <c r="AZ44" s="22" t="s">
        <v>230</v>
      </c>
      <c r="BA44" s="22" t="s">
        <v>231</v>
      </c>
      <c r="BB44" s="22" t="s">
        <v>97</v>
      </c>
      <c r="BC44" s="22" t="s">
        <v>97</v>
      </c>
      <c r="BD44" s="22" t="s">
        <v>97</v>
      </c>
      <c r="BE44" s="22" t="s">
        <v>97</v>
      </c>
      <c r="BF44" s="7" t="str">
        <f>AE44</f>
        <v>EDWIN MIRANDA HERNANDEZ</v>
      </c>
      <c r="BG44" s="27">
        <f>Y44</f>
        <v>46321740</v>
      </c>
      <c r="BH44" s="27" t="str">
        <f>L44</f>
        <v>2 2. Meses</v>
      </c>
      <c r="BI44" s="31">
        <f>M44</f>
        <v>5</v>
      </c>
      <c r="BJ44" s="31"/>
      <c r="BK44" s="26"/>
      <c r="BL44" s="27"/>
      <c r="BM44" s="27"/>
      <c r="BN44" s="27"/>
      <c r="BO44" s="27"/>
      <c r="BP44" s="27"/>
      <c r="BQ44" s="23"/>
      <c r="BR44" s="32"/>
      <c r="BS44" s="23"/>
      <c r="BT44" s="23"/>
      <c r="BU44" s="22"/>
      <c r="BV44" s="22"/>
      <c r="BW44" s="22"/>
      <c r="BX44" s="22"/>
      <c r="BY44" s="22"/>
      <c r="BZ44" s="22"/>
      <c r="CA44" s="22"/>
      <c r="CB44" s="23">
        <f t="shared" si="1"/>
        <v>0</v>
      </c>
      <c r="CC44" s="24">
        <f t="shared" si="2"/>
        <v>0</v>
      </c>
      <c r="CD44" s="25" t="str">
        <f t="shared" si="3"/>
        <v>3 3. Pago Parcial</v>
      </c>
      <c r="CE44" s="75"/>
      <c r="CF44" s="75"/>
      <c r="CG44" s="75"/>
      <c r="CH44" s="75"/>
      <c r="CI44" s="75"/>
      <c r="CJ44" s="75"/>
      <c r="CK44" s="75"/>
      <c r="CL44" s="75"/>
      <c r="CM44" s="76"/>
      <c r="CN44" s="26"/>
      <c r="CO44" s="26">
        <f t="shared" si="7"/>
        <v>0</v>
      </c>
      <c r="CP44" s="27">
        <f t="shared" si="4"/>
        <v>0</v>
      </c>
      <c r="CQ44" s="27">
        <f t="shared" si="5"/>
        <v>46321740</v>
      </c>
      <c r="CR44" s="22"/>
      <c r="CS44" s="22"/>
    </row>
    <row r="45" spans="1:97" ht="15" customHeight="1" x14ac:dyDescent="0.25">
      <c r="A45" s="60" t="s">
        <v>749</v>
      </c>
      <c r="B45" s="22" t="s">
        <v>92</v>
      </c>
      <c r="C45" s="22" t="s">
        <v>467</v>
      </c>
      <c r="D45" s="45" t="s">
        <v>468</v>
      </c>
      <c r="E45" s="28">
        <v>45392</v>
      </c>
      <c r="F45" s="22" t="s">
        <v>469</v>
      </c>
      <c r="G45" s="22" t="s">
        <v>470</v>
      </c>
      <c r="H45" s="22" t="s">
        <v>97</v>
      </c>
      <c r="I45" s="28">
        <v>45392</v>
      </c>
      <c r="J45" s="34" t="s">
        <v>795</v>
      </c>
      <c r="K45" s="22" t="s">
        <v>471</v>
      </c>
      <c r="L45" s="22" t="s">
        <v>100</v>
      </c>
      <c r="M45" s="22">
        <v>15</v>
      </c>
      <c r="N45" s="22" t="s">
        <v>97</v>
      </c>
      <c r="O45" s="22" t="s">
        <v>97</v>
      </c>
      <c r="P45" s="22" t="s">
        <v>97</v>
      </c>
      <c r="Q45" s="22" t="s">
        <v>97</v>
      </c>
      <c r="R45" s="28" t="s">
        <v>97</v>
      </c>
      <c r="S45" s="36" t="s">
        <v>97</v>
      </c>
      <c r="T45" s="36" t="s">
        <v>97</v>
      </c>
      <c r="U45" s="43">
        <v>0</v>
      </c>
      <c r="V45" s="23" t="s">
        <v>97</v>
      </c>
      <c r="W45" s="46" t="s">
        <v>97</v>
      </c>
      <c r="X45" s="26">
        <v>0</v>
      </c>
      <c r="Y45" s="26">
        <f t="shared" si="0"/>
        <v>0</v>
      </c>
      <c r="Z45" s="22" t="s">
        <v>97</v>
      </c>
      <c r="AA45" s="46" t="s">
        <v>97</v>
      </c>
      <c r="AB45" s="22" t="s">
        <v>97</v>
      </c>
      <c r="AC45" s="22" t="s">
        <v>97</v>
      </c>
      <c r="AD45" s="22" t="s">
        <v>97</v>
      </c>
      <c r="AE45" s="7" t="s">
        <v>821</v>
      </c>
      <c r="AF45" s="29" t="s">
        <v>334</v>
      </c>
      <c r="AG45" s="50" t="s">
        <v>335</v>
      </c>
      <c r="AH45" s="22" t="s">
        <v>97</v>
      </c>
      <c r="AI45" s="22" t="s">
        <v>97</v>
      </c>
      <c r="AJ45" s="22" t="s">
        <v>97</v>
      </c>
      <c r="AK45" s="29" t="s">
        <v>97</v>
      </c>
      <c r="AL45" s="29" t="s">
        <v>97</v>
      </c>
      <c r="AM45" s="29" t="s">
        <v>337</v>
      </c>
      <c r="AN45" s="29">
        <v>5814</v>
      </c>
      <c r="AO45" s="29" t="s">
        <v>97</v>
      </c>
      <c r="AP45" s="29" t="s">
        <v>472</v>
      </c>
      <c r="AQ45" s="22" t="s">
        <v>841</v>
      </c>
      <c r="AR45" s="22" t="s">
        <v>97</v>
      </c>
      <c r="AS45" s="28" t="s">
        <v>97</v>
      </c>
      <c r="AT45" s="29" t="s">
        <v>97</v>
      </c>
      <c r="AU45" s="29" t="s">
        <v>97</v>
      </c>
      <c r="AV45" s="29" t="s">
        <v>97</v>
      </c>
      <c r="AW45" s="29" t="s">
        <v>97</v>
      </c>
      <c r="AX45" s="30">
        <v>45414</v>
      </c>
      <c r="AY45" s="30">
        <v>45870</v>
      </c>
      <c r="AZ45" s="22" t="s">
        <v>114</v>
      </c>
      <c r="BA45" s="22" t="s">
        <v>842</v>
      </c>
      <c r="BB45" s="22" t="s">
        <v>97</v>
      </c>
      <c r="BC45" s="22" t="s">
        <v>97</v>
      </c>
      <c r="BD45" s="22" t="s">
        <v>97</v>
      </c>
      <c r="BE45" s="22" t="s">
        <v>97</v>
      </c>
      <c r="BF45" s="7" t="str">
        <f>AE45</f>
        <v>JARGU S A CORREDORES DE SEGUROS</v>
      </c>
      <c r="BG45" s="27">
        <f>Y45</f>
        <v>0</v>
      </c>
      <c r="BH45" s="27" t="str">
        <f>L45</f>
        <v>2 2. Meses</v>
      </c>
      <c r="BI45" s="31">
        <f>M45</f>
        <v>15</v>
      </c>
      <c r="BJ45" s="31"/>
      <c r="BK45" s="26"/>
      <c r="BL45" s="27"/>
      <c r="BM45" s="27"/>
      <c r="BN45" s="27"/>
      <c r="BO45" s="27"/>
      <c r="BP45" s="27"/>
      <c r="BQ45" s="23"/>
      <c r="BR45" s="22"/>
      <c r="BS45" s="23"/>
      <c r="BT45" s="23"/>
      <c r="BU45" s="22"/>
      <c r="BV45" s="22"/>
      <c r="BW45" s="22"/>
      <c r="BX45" s="22"/>
      <c r="BY45" s="22"/>
      <c r="BZ45" s="22"/>
      <c r="CA45" s="22"/>
      <c r="CB45" s="23">
        <f t="shared" si="1"/>
        <v>0</v>
      </c>
      <c r="CC45" s="24" t="e">
        <f t="shared" si="2"/>
        <v>#DIV/0!</v>
      </c>
      <c r="CD45" s="25" t="e">
        <f t="shared" si="3"/>
        <v>#DIV/0!</v>
      </c>
      <c r="CE45" s="75"/>
      <c r="CF45" s="75"/>
      <c r="CG45" s="75"/>
      <c r="CH45" s="75"/>
      <c r="CI45" s="75"/>
      <c r="CJ45" s="75"/>
      <c r="CK45" s="75"/>
      <c r="CL45" s="75"/>
      <c r="CM45" s="76"/>
      <c r="CN45" s="26"/>
      <c r="CO45" s="26">
        <f t="shared" si="7"/>
        <v>0</v>
      </c>
      <c r="CP45" s="27">
        <f t="shared" si="4"/>
        <v>0</v>
      </c>
      <c r="CQ45" s="27">
        <f t="shared" si="5"/>
        <v>0</v>
      </c>
      <c r="CR45" s="22"/>
      <c r="CS45" s="22"/>
    </row>
    <row r="46" spans="1:97" ht="15" customHeight="1" x14ac:dyDescent="0.25">
      <c r="A46" s="80" t="s">
        <v>473</v>
      </c>
      <c r="B46" s="22" t="s">
        <v>92</v>
      </c>
      <c r="C46" s="22" t="s">
        <v>474</v>
      </c>
      <c r="D46" s="45" t="s">
        <v>475</v>
      </c>
      <c r="E46" s="28">
        <v>45357</v>
      </c>
      <c r="F46" s="22" t="s">
        <v>95</v>
      </c>
      <c r="G46" s="22" t="s">
        <v>96</v>
      </c>
      <c r="H46" s="22" t="s">
        <v>97</v>
      </c>
      <c r="I46" s="28">
        <v>45357</v>
      </c>
      <c r="J46" s="22" t="s">
        <v>476</v>
      </c>
      <c r="K46" s="22" t="s">
        <v>99</v>
      </c>
      <c r="L46" s="22" t="s">
        <v>100</v>
      </c>
      <c r="M46" s="22">
        <v>4</v>
      </c>
      <c r="N46" s="22" t="s">
        <v>330</v>
      </c>
      <c r="O46" s="22" t="s">
        <v>331</v>
      </c>
      <c r="P46" s="22" t="s">
        <v>261</v>
      </c>
      <c r="Q46" s="22">
        <v>82</v>
      </c>
      <c r="R46" s="28">
        <v>45352</v>
      </c>
      <c r="S46" s="29">
        <v>32709772</v>
      </c>
      <c r="T46" s="22" t="s">
        <v>172</v>
      </c>
      <c r="U46" s="36">
        <v>32709772</v>
      </c>
      <c r="V46" s="29">
        <v>8177443</v>
      </c>
      <c r="W46" s="22" t="s">
        <v>97</v>
      </c>
      <c r="X46" s="22">
        <v>0</v>
      </c>
      <c r="Y46" s="26">
        <f t="shared" si="0"/>
        <v>32709772</v>
      </c>
      <c r="Z46" s="22" t="s">
        <v>97</v>
      </c>
      <c r="AA46" s="22" t="s">
        <v>97</v>
      </c>
      <c r="AB46" s="22" t="s">
        <v>97</v>
      </c>
      <c r="AC46" s="22" t="s">
        <v>97</v>
      </c>
      <c r="AD46" s="22" t="s">
        <v>97</v>
      </c>
      <c r="AE46" s="22" t="s">
        <v>477</v>
      </c>
      <c r="AF46" s="22" t="s">
        <v>106</v>
      </c>
      <c r="AG46" s="22" t="s">
        <v>107</v>
      </c>
      <c r="AH46" s="22" t="s">
        <v>108</v>
      </c>
      <c r="AI46" s="22" t="s">
        <v>478</v>
      </c>
      <c r="AJ46" s="22" t="s">
        <v>273</v>
      </c>
      <c r="AK46" s="22" t="s">
        <v>479</v>
      </c>
      <c r="AL46" s="22" t="s">
        <v>458</v>
      </c>
      <c r="AM46" s="22" t="s">
        <v>97</v>
      </c>
      <c r="AN46" s="22" t="s">
        <v>97</v>
      </c>
      <c r="AO46" s="22" t="s">
        <v>97</v>
      </c>
      <c r="AP46" s="22" t="s">
        <v>112</v>
      </c>
      <c r="AQ46" s="22" t="s">
        <v>633</v>
      </c>
      <c r="AR46" s="22">
        <v>58</v>
      </c>
      <c r="AS46" s="28">
        <v>45358</v>
      </c>
      <c r="AT46" s="22" t="s">
        <v>97</v>
      </c>
      <c r="AU46" s="22" t="s">
        <v>97</v>
      </c>
      <c r="AV46" s="22" t="s">
        <v>97</v>
      </c>
      <c r="AW46" s="22" t="s">
        <v>97</v>
      </c>
      <c r="AX46" s="28">
        <v>45358</v>
      </c>
      <c r="AY46" s="28">
        <v>45479</v>
      </c>
      <c r="AZ46" s="22" t="s">
        <v>339</v>
      </c>
      <c r="BA46" s="22" t="s">
        <v>340</v>
      </c>
      <c r="BB46" s="22" t="s">
        <v>97</v>
      </c>
      <c r="BC46" s="22" t="s">
        <v>97</v>
      </c>
      <c r="BD46" s="22" t="s">
        <v>97</v>
      </c>
      <c r="BE46" s="22" t="s">
        <v>97</v>
      </c>
      <c r="BF46" s="7" t="str">
        <f>AE46</f>
        <v xml:space="preserve">WILSON NIÑO ROMERO
</v>
      </c>
      <c r="BG46" s="27">
        <f>Y46</f>
        <v>32709772</v>
      </c>
      <c r="BH46" s="27" t="str">
        <f>L46</f>
        <v>2 2. Meses</v>
      </c>
      <c r="BI46" s="31">
        <f>M46</f>
        <v>4</v>
      </c>
      <c r="BJ46" s="31"/>
      <c r="BK46" s="26"/>
      <c r="BL46" s="27"/>
      <c r="BM46" s="27"/>
      <c r="BN46" s="27"/>
      <c r="BO46" s="27"/>
      <c r="BP46" s="27"/>
      <c r="BQ46" s="23"/>
      <c r="BR46" s="32"/>
      <c r="BS46" s="23"/>
      <c r="BT46" s="23"/>
      <c r="BU46" s="22"/>
      <c r="BV46" s="22"/>
      <c r="BW46" s="12"/>
      <c r="BX46" s="12"/>
      <c r="BY46" s="12"/>
      <c r="BZ46" s="12"/>
      <c r="CA46" s="12"/>
      <c r="CB46" s="14">
        <f t="shared" si="1"/>
        <v>0</v>
      </c>
      <c r="CC46" s="47">
        <f t="shared" si="2"/>
        <v>0</v>
      </c>
      <c r="CD46" s="48" t="str">
        <f t="shared" si="3"/>
        <v>3 3. Pago Parcial</v>
      </c>
      <c r="CE46" s="99"/>
      <c r="CF46" s="99"/>
      <c r="CG46" s="99"/>
      <c r="CH46" s="99"/>
      <c r="CI46" s="99"/>
      <c r="CJ46" s="100"/>
      <c r="CK46" s="99"/>
      <c r="CL46" s="99"/>
      <c r="CM46" s="101"/>
      <c r="CN46" s="15"/>
      <c r="CO46" s="15">
        <f t="shared" si="7"/>
        <v>0</v>
      </c>
      <c r="CP46" s="19">
        <f t="shared" si="4"/>
        <v>0</v>
      </c>
      <c r="CQ46" s="19">
        <f t="shared" si="5"/>
        <v>32709772</v>
      </c>
      <c r="CR46" s="12"/>
      <c r="CS46" s="12"/>
    </row>
    <row r="47" spans="1:97" ht="15" customHeight="1" x14ac:dyDescent="0.25">
      <c r="A47" s="80" t="s">
        <v>480</v>
      </c>
      <c r="B47" s="22" t="s">
        <v>92</v>
      </c>
      <c r="C47" s="22" t="s">
        <v>481</v>
      </c>
      <c r="D47" s="45" t="s">
        <v>482</v>
      </c>
      <c r="E47" s="28">
        <v>45362</v>
      </c>
      <c r="F47" s="22" t="s">
        <v>95</v>
      </c>
      <c r="G47" s="22" t="s">
        <v>483</v>
      </c>
      <c r="H47" s="22" t="s">
        <v>97</v>
      </c>
      <c r="I47" s="28">
        <v>45362</v>
      </c>
      <c r="J47" s="34" t="s">
        <v>484</v>
      </c>
      <c r="K47" s="22" t="s">
        <v>99</v>
      </c>
      <c r="L47" s="22" t="s">
        <v>100</v>
      </c>
      <c r="M47" s="22">
        <v>12</v>
      </c>
      <c r="N47" s="22" t="s">
        <v>485</v>
      </c>
      <c r="O47" s="22" t="s">
        <v>486</v>
      </c>
      <c r="P47" s="22" t="s">
        <v>97</v>
      </c>
      <c r="Q47" s="22">
        <v>80</v>
      </c>
      <c r="R47" s="28">
        <v>45351</v>
      </c>
      <c r="S47" s="36">
        <v>469367000</v>
      </c>
      <c r="T47" s="22" t="s">
        <v>104</v>
      </c>
      <c r="U47" s="36">
        <v>462699804</v>
      </c>
      <c r="V47" s="23" t="s">
        <v>97</v>
      </c>
      <c r="W47" s="46" t="s">
        <v>97</v>
      </c>
      <c r="X47" s="26">
        <v>0</v>
      </c>
      <c r="Y47" s="26">
        <f t="shared" si="0"/>
        <v>462699804</v>
      </c>
      <c r="Z47" s="22" t="s">
        <v>97</v>
      </c>
      <c r="AA47" s="46" t="s">
        <v>97</v>
      </c>
      <c r="AB47" s="22" t="s">
        <v>97</v>
      </c>
      <c r="AC47" s="22" t="s">
        <v>97</v>
      </c>
      <c r="AD47" s="22" t="s">
        <v>97</v>
      </c>
      <c r="AE47" s="7" t="s">
        <v>487</v>
      </c>
      <c r="AF47" s="29" t="s">
        <v>334</v>
      </c>
      <c r="AG47" s="29" t="s">
        <v>335</v>
      </c>
      <c r="AH47" s="46" t="s">
        <v>336</v>
      </c>
      <c r="AI47" s="46" t="s">
        <v>336</v>
      </c>
      <c r="AJ47" s="46" t="s">
        <v>336</v>
      </c>
      <c r="AK47" s="29" t="s">
        <v>97</v>
      </c>
      <c r="AL47" s="29" t="s">
        <v>97</v>
      </c>
      <c r="AM47" s="29" t="s">
        <v>337</v>
      </c>
      <c r="AN47" s="29">
        <v>33713</v>
      </c>
      <c r="AO47" s="29" t="s">
        <v>97</v>
      </c>
      <c r="AP47" s="29" t="s">
        <v>112</v>
      </c>
      <c r="AQ47" s="25" t="s">
        <v>488</v>
      </c>
      <c r="AR47" s="22">
        <v>60</v>
      </c>
      <c r="AS47" s="28">
        <v>45363</v>
      </c>
      <c r="AT47" s="22" t="s">
        <v>97</v>
      </c>
      <c r="AU47" s="22" t="s">
        <v>97</v>
      </c>
      <c r="AV47" s="22" t="s">
        <v>97</v>
      </c>
      <c r="AW47" s="22" t="s">
        <v>97</v>
      </c>
      <c r="AX47" s="30">
        <v>45363</v>
      </c>
      <c r="AY47" s="30">
        <v>45727</v>
      </c>
      <c r="AZ47" s="22" t="s">
        <v>114</v>
      </c>
      <c r="BA47" s="22" t="s">
        <v>195</v>
      </c>
      <c r="BB47" s="22" t="s">
        <v>97</v>
      </c>
      <c r="BC47" s="22" t="s">
        <v>97</v>
      </c>
      <c r="BD47" s="22" t="s">
        <v>97</v>
      </c>
      <c r="BE47" s="22" t="s">
        <v>97</v>
      </c>
      <c r="BF47" s="7" t="str">
        <f>AE47</f>
        <v>AGOPLA SAS EN REORGANIZACION</v>
      </c>
      <c r="BG47" s="27">
        <f>Y47</f>
        <v>462699804</v>
      </c>
      <c r="BH47" s="27" t="str">
        <f>L47</f>
        <v>2 2. Meses</v>
      </c>
      <c r="BI47" s="31">
        <f>M47</f>
        <v>12</v>
      </c>
      <c r="BJ47" s="93"/>
      <c r="BK47" s="26"/>
      <c r="BL47" s="93">
        <v>24420267</v>
      </c>
      <c r="BM47" s="27"/>
      <c r="BN47" s="27"/>
      <c r="BO47" s="27"/>
      <c r="BP47" s="27"/>
      <c r="BQ47" s="23"/>
      <c r="BR47" s="32"/>
      <c r="BS47" s="23"/>
      <c r="BT47" s="23"/>
      <c r="BU47" s="22"/>
      <c r="BV47" s="22"/>
      <c r="BW47" s="22"/>
      <c r="BX47" s="22"/>
      <c r="BY47" s="22"/>
      <c r="BZ47" s="22"/>
      <c r="CA47" s="22"/>
      <c r="CB47" s="23">
        <f t="shared" si="1"/>
        <v>24420267</v>
      </c>
      <c r="CC47" s="24">
        <f t="shared" si="2"/>
        <v>5.2777776841245433E-2</v>
      </c>
      <c r="CD47" s="25" t="str">
        <f t="shared" si="3"/>
        <v>3 3. Pago Parcial</v>
      </c>
      <c r="CE47" s="75"/>
      <c r="CF47" s="75"/>
      <c r="CG47" s="75"/>
      <c r="CH47" s="75"/>
      <c r="CI47" s="75"/>
      <c r="CJ47" s="75"/>
      <c r="CK47" s="75"/>
      <c r="CL47" s="75"/>
      <c r="CM47" s="76"/>
      <c r="CN47" s="26"/>
      <c r="CO47" s="26">
        <f t="shared" si="7"/>
        <v>0</v>
      </c>
      <c r="CP47" s="27">
        <f t="shared" si="4"/>
        <v>24420267</v>
      </c>
      <c r="CQ47" s="27">
        <f t="shared" si="5"/>
        <v>438279537</v>
      </c>
      <c r="CR47" s="22"/>
      <c r="CS47" s="22"/>
    </row>
    <row r="48" spans="1:97" ht="15" customHeight="1" x14ac:dyDescent="0.25">
      <c r="A48" s="80" t="s">
        <v>708</v>
      </c>
      <c r="B48" s="22" t="s">
        <v>92</v>
      </c>
      <c r="C48" s="22" t="s">
        <v>489</v>
      </c>
      <c r="D48" s="45" t="s">
        <v>490</v>
      </c>
      <c r="E48" s="28">
        <v>45369</v>
      </c>
      <c r="F48" s="22" t="s">
        <v>95</v>
      </c>
      <c r="G48" s="22" t="s">
        <v>96</v>
      </c>
      <c r="H48" s="22" t="s">
        <v>97</v>
      </c>
      <c r="I48" s="28">
        <v>45369</v>
      </c>
      <c r="J48" s="34" t="s">
        <v>709</v>
      </c>
      <c r="K48" s="22" t="s">
        <v>99</v>
      </c>
      <c r="L48" s="22" t="s">
        <v>100</v>
      </c>
      <c r="M48" s="22">
        <v>4</v>
      </c>
      <c r="N48" s="35" t="s">
        <v>189</v>
      </c>
      <c r="O48" s="22" t="s">
        <v>247</v>
      </c>
      <c r="P48" s="22" t="s">
        <v>261</v>
      </c>
      <c r="Q48" s="25">
        <v>43</v>
      </c>
      <c r="R48" s="40">
        <v>45324</v>
      </c>
      <c r="S48" s="36">
        <v>19581670</v>
      </c>
      <c r="T48" s="22" t="s">
        <v>172</v>
      </c>
      <c r="U48" s="36">
        <v>14686260</v>
      </c>
      <c r="V48" s="23">
        <v>3671565</v>
      </c>
      <c r="W48" s="46" t="s">
        <v>97</v>
      </c>
      <c r="X48" s="26">
        <v>0</v>
      </c>
      <c r="Y48" s="26">
        <f t="shared" si="0"/>
        <v>14686260</v>
      </c>
      <c r="Z48" s="22" t="s">
        <v>97</v>
      </c>
      <c r="AA48" s="46" t="s">
        <v>97</v>
      </c>
      <c r="AB48" s="22" t="s">
        <v>97</v>
      </c>
      <c r="AC48" s="22" t="s">
        <v>97</v>
      </c>
      <c r="AD48" s="22" t="s">
        <v>97</v>
      </c>
      <c r="AE48" s="7" t="s">
        <v>711</v>
      </c>
      <c r="AF48" s="22" t="s">
        <v>106</v>
      </c>
      <c r="AG48" s="22" t="s">
        <v>107</v>
      </c>
      <c r="AH48" s="25" t="s">
        <v>108</v>
      </c>
      <c r="AI48" s="25" t="s">
        <v>661</v>
      </c>
      <c r="AJ48" s="25" t="s">
        <v>661</v>
      </c>
      <c r="AK48" s="25" t="s">
        <v>201</v>
      </c>
      <c r="AL48" s="25" t="s">
        <v>254</v>
      </c>
      <c r="AM48" s="22" t="s">
        <v>97</v>
      </c>
      <c r="AN48" s="22" t="s">
        <v>97</v>
      </c>
      <c r="AO48" s="29" t="s">
        <v>97</v>
      </c>
      <c r="AP48" s="29" t="s">
        <v>112</v>
      </c>
      <c r="AQ48" s="25" t="s">
        <v>710</v>
      </c>
      <c r="AR48" s="25">
        <v>63</v>
      </c>
      <c r="AS48" s="40">
        <v>45371</v>
      </c>
      <c r="AT48" s="22" t="s">
        <v>97</v>
      </c>
      <c r="AU48" s="22" t="s">
        <v>97</v>
      </c>
      <c r="AV48" s="22" t="s">
        <v>97</v>
      </c>
      <c r="AW48" s="22" t="s">
        <v>97</v>
      </c>
      <c r="AX48" s="30">
        <v>45371</v>
      </c>
      <c r="AY48" s="30">
        <v>45492</v>
      </c>
      <c r="AZ48" s="22" t="s">
        <v>315</v>
      </c>
      <c r="BA48" s="22" t="s">
        <v>316</v>
      </c>
      <c r="BB48" s="22" t="s">
        <v>97</v>
      </c>
      <c r="BC48" s="22" t="s">
        <v>97</v>
      </c>
      <c r="BD48" s="22" t="s">
        <v>97</v>
      </c>
      <c r="BE48" s="22" t="s">
        <v>97</v>
      </c>
      <c r="BF48" s="7" t="str">
        <f>AE48</f>
        <v>ANDRES FELIPE ALVAREZ JOYA</v>
      </c>
      <c r="BG48" s="27">
        <f>Y48</f>
        <v>14686260</v>
      </c>
      <c r="BH48" s="27" t="str">
        <f>L48</f>
        <v>2 2. Meses</v>
      </c>
      <c r="BI48" s="31">
        <f>M48</f>
        <v>4</v>
      </c>
      <c r="BJ48" s="31"/>
      <c r="BK48" s="26"/>
      <c r="BL48" s="27"/>
      <c r="BM48" s="27"/>
      <c r="BN48" s="27"/>
      <c r="BO48" s="27"/>
      <c r="BP48" s="27"/>
      <c r="BQ48" s="23"/>
      <c r="BR48" s="22"/>
      <c r="BS48" s="23"/>
      <c r="BT48" s="23"/>
      <c r="BU48" s="22"/>
      <c r="BV48" s="22"/>
      <c r="BW48" s="22"/>
      <c r="BX48" s="22"/>
      <c r="BY48" s="22"/>
      <c r="BZ48" s="22"/>
      <c r="CA48" s="22"/>
      <c r="CB48" s="23">
        <f t="shared" si="1"/>
        <v>0</v>
      </c>
      <c r="CC48" s="24">
        <f t="shared" si="2"/>
        <v>0</v>
      </c>
      <c r="CD48" s="25" t="str">
        <f t="shared" si="3"/>
        <v>3 3. Pago Parcial</v>
      </c>
      <c r="CE48" s="75"/>
      <c r="CF48" s="75"/>
      <c r="CG48" s="75"/>
      <c r="CH48" s="75"/>
      <c r="CI48" s="75"/>
      <c r="CJ48" s="75"/>
      <c r="CK48" s="75"/>
      <c r="CL48" s="75"/>
      <c r="CM48" s="76"/>
      <c r="CN48" s="26"/>
      <c r="CO48" s="26">
        <f t="shared" si="7"/>
        <v>0</v>
      </c>
      <c r="CP48" s="27">
        <f t="shared" si="4"/>
        <v>0</v>
      </c>
      <c r="CQ48" s="27">
        <f t="shared" si="5"/>
        <v>14686260</v>
      </c>
      <c r="CR48" s="22"/>
      <c r="CS48" s="22"/>
    </row>
    <row r="49" spans="1:97" ht="15" customHeight="1" x14ac:dyDescent="0.25">
      <c r="A49" s="83" t="s">
        <v>641</v>
      </c>
      <c r="B49" s="22" t="s">
        <v>92</v>
      </c>
      <c r="C49" s="22" t="s">
        <v>491</v>
      </c>
      <c r="D49" s="45" t="s">
        <v>492</v>
      </c>
      <c r="E49" s="40">
        <v>45366</v>
      </c>
      <c r="F49" s="22" t="s">
        <v>95</v>
      </c>
      <c r="G49" s="22" t="s">
        <v>96</v>
      </c>
      <c r="H49" s="22" t="s">
        <v>97</v>
      </c>
      <c r="I49" s="40">
        <v>45366</v>
      </c>
      <c r="J49" s="25" t="s">
        <v>642</v>
      </c>
      <c r="K49" s="22" t="s">
        <v>99</v>
      </c>
      <c r="L49" s="22" t="s">
        <v>100</v>
      </c>
      <c r="M49" s="22">
        <v>4</v>
      </c>
      <c r="N49" s="22" t="s">
        <v>330</v>
      </c>
      <c r="O49" s="22" t="s">
        <v>331</v>
      </c>
      <c r="P49" s="22" t="s">
        <v>261</v>
      </c>
      <c r="Q49" s="22">
        <v>29</v>
      </c>
      <c r="R49" s="28">
        <v>45323</v>
      </c>
      <c r="S49" s="23">
        <v>41237215</v>
      </c>
      <c r="T49" s="22" t="s">
        <v>172</v>
      </c>
      <c r="U49" s="23">
        <v>32989772</v>
      </c>
      <c r="V49" s="23">
        <v>8247443</v>
      </c>
      <c r="W49" s="46" t="s">
        <v>97</v>
      </c>
      <c r="X49" s="26">
        <v>0</v>
      </c>
      <c r="Y49" s="26">
        <f t="shared" si="0"/>
        <v>32989772</v>
      </c>
      <c r="Z49" s="26" t="s">
        <v>97</v>
      </c>
      <c r="AA49" s="46" t="s">
        <v>97</v>
      </c>
      <c r="AB49" s="26" t="s">
        <v>97</v>
      </c>
      <c r="AC49" s="46" t="s">
        <v>97</v>
      </c>
      <c r="AD49" s="26" t="s">
        <v>97</v>
      </c>
      <c r="AE49" s="41" t="s">
        <v>643</v>
      </c>
      <c r="AF49" s="22" t="s">
        <v>106</v>
      </c>
      <c r="AG49" s="22" t="s">
        <v>107</v>
      </c>
      <c r="AH49" s="22" t="s">
        <v>108</v>
      </c>
      <c r="AI49" s="22" t="s">
        <v>218</v>
      </c>
      <c r="AJ49" s="22" t="s">
        <v>644</v>
      </c>
      <c r="AK49" s="22" t="s">
        <v>479</v>
      </c>
      <c r="AL49" s="22" t="s">
        <v>458</v>
      </c>
      <c r="AM49" s="22" t="s">
        <v>97</v>
      </c>
      <c r="AN49" s="22" t="s">
        <v>97</v>
      </c>
      <c r="AO49" s="22" t="s">
        <v>97</v>
      </c>
      <c r="AP49" s="22" t="s">
        <v>112</v>
      </c>
      <c r="AQ49" s="22" t="s">
        <v>645</v>
      </c>
      <c r="AR49" s="22">
        <v>62</v>
      </c>
      <c r="AS49" s="28">
        <v>45369</v>
      </c>
      <c r="AT49" s="22" t="s">
        <v>97</v>
      </c>
      <c r="AU49" s="22" t="s">
        <v>97</v>
      </c>
      <c r="AV49" s="22" t="s">
        <v>97</v>
      </c>
      <c r="AW49" s="22" t="s">
        <v>97</v>
      </c>
      <c r="AX49" s="30">
        <v>45371</v>
      </c>
      <c r="AY49" s="30">
        <v>45492</v>
      </c>
      <c r="AZ49" s="22" t="s">
        <v>339</v>
      </c>
      <c r="BA49" s="22" t="s">
        <v>340</v>
      </c>
      <c r="BB49" s="22" t="s">
        <v>97</v>
      </c>
      <c r="BC49" s="22" t="s">
        <v>97</v>
      </c>
      <c r="BD49" s="22" t="s">
        <v>97</v>
      </c>
      <c r="BE49" s="22" t="s">
        <v>97</v>
      </c>
      <c r="BF49" s="7" t="str">
        <f>AE49</f>
        <v>LUIS ALEXANDER JIMENEZ ALVARADO</v>
      </c>
      <c r="BG49" s="27">
        <f>Y49</f>
        <v>32989772</v>
      </c>
      <c r="BH49" s="27" t="str">
        <f>L49</f>
        <v>2 2. Meses</v>
      </c>
      <c r="BI49" s="31">
        <f>M49</f>
        <v>4</v>
      </c>
      <c r="BJ49" s="31"/>
      <c r="BK49" s="26"/>
      <c r="BL49" s="27"/>
      <c r="BM49" s="27"/>
      <c r="BN49" s="27"/>
      <c r="BO49" s="27"/>
      <c r="BP49" s="27"/>
      <c r="BQ49" s="23"/>
      <c r="BR49" s="32"/>
      <c r="BS49" s="23"/>
      <c r="BT49" s="23"/>
      <c r="BU49" s="22"/>
      <c r="BV49" s="22"/>
      <c r="BW49" s="22"/>
      <c r="BX49" s="22"/>
      <c r="BY49" s="22"/>
      <c r="BZ49" s="22"/>
      <c r="CA49" s="22"/>
      <c r="CB49" s="23">
        <f t="shared" si="1"/>
        <v>0</v>
      </c>
      <c r="CC49" s="24">
        <f t="shared" si="2"/>
        <v>0</v>
      </c>
      <c r="CD49" s="25" t="str">
        <f t="shared" si="3"/>
        <v>3 3. Pago Parcial</v>
      </c>
      <c r="CE49" s="75"/>
      <c r="CF49" s="75"/>
      <c r="CG49" s="75"/>
      <c r="CH49" s="75"/>
      <c r="CI49" s="75"/>
      <c r="CJ49" s="75"/>
      <c r="CK49" s="75"/>
      <c r="CL49" s="75"/>
      <c r="CM49" s="76"/>
      <c r="CN49" s="26"/>
      <c r="CO49" s="26">
        <f t="shared" si="7"/>
        <v>0</v>
      </c>
      <c r="CP49" s="27">
        <f t="shared" si="4"/>
        <v>0</v>
      </c>
      <c r="CQ49" s="27">
        <f t="shared" si="5"/>
        <v>32989772</v>
      </c>
      <c r="CR49" s="22"/>
      <c r="CS49" s="22"/>
    </row>
    <row r="50" spans="1:97" ht="15" customHeight="1" x14ac:dyDescent="0.25">
      <c r="A50" s="80" t="s">
        <v>696</v>
      </c>
      <c r="B50" s="22" t="s">
        <v>92</v>
      </c>
      <c r="C50" s="22" t="s">
        <v>634</v>
      </c>
      <c r="D50" s="45" t="s">
        <v>635</v>
      </c>
      <c r="E50" s="40">
        <v>45370</v>
      </c>
      <c r="F50" s="22" t="s">
        <v>95</v>
      </c>
      <c r="G50" s="22" t="s">
        <v>96</v>
      </c>
      <c r="H50" s="22" t="s">
        <v>97</v>
      </c>
      <c r="I50" s="40">
        <v>45370</v>
      </c>
      <c r="J50" s="22" t="s">
        <v>695</v>
      </c>
      <c r="K50" s="22" t="s">
        <v>99</v>
      </c>
      <c r="L50" s="22" t="s">
        <v>100</v>
      </c>
      <c r="M50" s="22">
        <v>4</v>
      </c>
      <c r="N50" s="22" t="s">
        <v>101</v>
      </c>
      <c r="O50" s="22" t="s">
        <v>101</v>
      </c>
      <c r="P50" s="22" t="s">
        <v>97</v>
      </c>
      <c r="Q50" s="22">
        <v>85</v>
      </c>
      <c r="R50" s="28">
        <v>45358</v>
      </c>
      <c r="S50" s="23">
        <v>31722320</v>
      </c>
      <c r="T50" s="22" t="s">
        <v>104</v>
      </c>
      <c r="U50" s="23">
        <v>31722320</v>
      </c>
      <c r="V50" s="43">
        <v>7930580</v>
      </c>
      <c r="W50" s="46" t="s">
        <v>97</v>
      </c>
      <c r="X50" s="26">
        <v>0</v>
      </c>
      <c r="Y50" s="26">
        <f t="shared" si="0"/>
        <v>31722320</v>
      </c>
      <c r="Z50" s="22" t="s">
        <v>97</v>
      </c>
      <c r="AA50" s="46" t="s">
        <v>97</v>
      </c>
      <c r="AB50" s="22" t="s">
        <v>97</v>
      </c>
      <c r="AC50" s="22" t="s">
        <v>97</v>
      </c>
      <c r="AD50" s="22" t="s">
        <v>97</v>
      </c>
      <c r="AE50" s="7" t="s">
        <v>697</v>
      </c>
      <c r="AF50" s="29" t="s">
        <v>106</v>
      </c>
      <c r="AG50" s="29" t="s">
        <v>107</v>
      </c>
      <c r="AH50" s="22" t="s">
        <v>108</v>
      </c>
      <c r="AI50" s="22" t="s">
        <v>698</v>
      </c>
      <c r="AJ50" s="22" t="s">
        <v>699</v>
      </c>
      <c r="AK50" s="22" t="s">
        <v>406</v>
      </c>
      <c r="AL50" s="22" t="s">
        <v>254</v>
      </c>
      <c r="AM50" s="22" t="s">
        <v>97</v>
      </c>
      <c r="AN50" s="22" t="s">
        <v>97</v>
      </c>
      <c r="AO50" s="22" t="s">
        <v>97</v>
      </c>
      <c r="AP50" s="22" t="s">
        <v>112</v>
      </c>
      <c r="AQ50" s="22" t="s">
        <v>694</v>
      </c>
      <c r="AR50" s="22">
        <v>64</v>
      </c>
      <c r="AS50" s="28">
        <v>45371</v>
      </c>
      <c r="AT50" s="29" t="s">
        <v>97</v>
      </c>
      <c r="AU50" s="46" t="s">
        <v>97</v>
      </c>
      <c r="AV50" s="29" t="s">
        <v>97</v>
      </c>
      <c r="AW50" s="46" t="s">
        <v>97</v>
      </c>
      <c r="AX50" s="30">
        <v>45372</v>
      </c>
      <c r="AY50" s="30">
        <v>45493</v>
      </c>
      <c r="AZ50" s="22" t="s">
        <v>408</v>
      </c>
      <c r="BA50" s="22" t="s">
        <v>409</v>
      </c>
      <c r="BB50" s="22" t="s">
        <v>97</v>
      </c>
      <c r="BC50" s="22" t="s">
        <v>97</v>
      </c>
      <c r="BD50" s="22" t="s">
        <v>97</v>
      </c>
      <c r="BE50" s="22" t="s">
        <v>97</v>
      </c>
      <c r="BF50" s="7" t="str">
        <f>AE50</f>
        <v>JUAN JOSE GOMEZ URUEÑA</v>
      </c>
      <c r="BG50" s="27">
        <f>Y50</f>
        <v>31722320</v>
      </c>
      <c r="BH50" s="27" t="str">
        <f>L50</f>
        <v>2 2. Meses</v>
      </c>
      <c r="BI50" s="31">
        <f>M50</f>
        <v>4</v>
      </c>
      <c r="BJ50" s="31"/>
      <c r="BK50" s="26"/>
      <c r="BL50" s="27"/>
      <c r="BM50" s="27"/>
      <c r="BN50" s="27"/>
      <c r="BO50" s="27"/>
      <c r="BP50" s="27"/>
      <c r="BQ50" s="23"/>
      <c r="BR50" s="32"/>
      <c r="BS50" s="23"/>
      <c r="BT50" s="23"/>
      <c r="BU50" s="22"/>
      <c r="BV50" s="22"/>
      <c r="BW50" s="22"/>
      <c r="BX50" s="22"/>
      <c r="BY50" s="22"/>
      <c r="BZ50" s="22"/>
      <c r="CA50" s="22"/>
      <c r="CB50" s="23">
        <f t="shared" si="1"/>
        <v>0</v>
      </c>
      <c r="CC50" s="24">
        <f t="shared" si="2"/>
        <v>0</v>
      </c>
      <c r="CD50" s="25" t="str">
        <f t="shared" si="3"/>
        <v>3 3. Pago Parcial</v>
      </c>
      <c r="CE50" s="75"/>
      <c r="CF50" s="75"/>
      <c r="CG50" s="75"/>
      <c r="CH50" s="75"/>
      <c r="CI50" s="75"/>
      <c r="CJ50" s="75"/>
      <c r="CK50" s="75"/>
      <c r="CL50" s="75"/>
      <c r="CM50" s="76"/>
      <c r="CN50" s="26"/>
      <c r="CO50" s="26"/>
      <c r="CP50" s="27">
        <f t="shared" si="4"/>
        <v>0</v>
      </c>
      <c r="CQ50" s="27">
        <f t="shared" si="5"/>
        <v>31722320</v>
      </c>
      <c r="CR50" s="22"/>
      <c r="CS50" s="22"/>
    </row>
    <row r="51" spans="1:97" ht="15" customHeight="1" x14ac:dyDescent="0.25">
      <c r="A51" s="80" t="s">
        <v>647</v>
      </c>
      <c r="B51" s="22" t="s">
        <v>92</v>
      </c>
      <c r="C51" s="22" t="s">
        <v>636</v>
      </c>
      <c r="D51" s="45" t="s">
        <v>637</v>
      </c>
      <c r="E51" s="40">
        <v>45370</v>
      </c>
      <c r="F51" s="22" t="s">
        <v>95</v>
      </c>
      <c r="G51" s="22" t="s">
        <v>96</v>
      </c>
      <c r="H51" s="22" t="s">
        <v>97</v>
      </c>
      <c r="I51" s="40">
        <v>45370</v>
      </c>
      <c r="J51" s="25" t="s">
        <v>648</v>
      </c>
      <c r="K51" s="22" t="s">
        <v>99</v>
      </c>
      <c r="L51" s="22" t="s">
        <v>100</v>
      </c>
      <c r="M51" s="22">
        <v>4</v>
      </c>
      <c r="N51" s="22" t="s">
        <v>236</v>
      </c>
      <c r="O51" s="22" t="s">
        <v>237</v>
      </c>
      <c r="P51" s="22" t="s">
        <v>97</v>
      </c>
      <c r="Q51" s="22">
        <v>88</v>
      </c>
      <c r="R51" s="28">
        <v>45362</v>
      </c>
      <c r="S51" s="23">
        <v>13213200</v>
      </c>
      <c r="T51" s="22" t="s">
        <v>104</v>
      </c>
      <c r="U51" s="23">
        <v>13213200</v>
      </c>
      <c r="V51" s="23">
        <v>3303300</v>
      </c>
      <c r="W51" s="46" t="s">
        <v>97</v>
      </c>
      <c r="X51" s="26">
        <v>0</v>
      </c>
      <c r="Y51" s="26">
        <f t="shared" si="0"/>
        <v>13213200</v>
      </c>
      <c r="Z51" s="26" t="s">
        <v>97</v>
      </c>
      <c r="AA51" s="46" t="s">
        <v>97</v>
      </c>
      <c r="AB51" s="26" t="s">
        <v>97</v>
      </c>
      <c r="AC51" s="46" t="s">
        <v>97</v>
      </c>
      <c r="AD51" s="26" t="s">
        <v>97</v>
      </c>
      <c r="AE51" s="7" t="s">
        <v>652</v>
      </c>
      <c r="AF51" s="22" t="s">
        <v>106</v>
      </c>
      <c r="AG51" s="22" t="s">
        <v>107</v>
      </c>
      <c r="AH51" s="22" t="s">
        <v>108</v>
      </c>
      <c r="AI51" s="22" t="s">
        <v>273</v>
      </c>
      <c r="AJ51" s="22" t="s">
        <v>649</v>
      </c>
      <c r="AK51" s="75" t="s">
        <v>650</v>
      </c>
      <c r="AL51" s="22" t="s">
        <v>111</v>
      </c>
      <c r="AM51" s="22" t="s">
        <v>97</v>
      </c>
      <c r="AN51" s="22" t="s">
        <v>97</v>
      </c>
      <c r="AO51" s="22" t="s">
        <v>97</v>
      </c>
      <c r="AP51" s="22" t="s">
        <v>112</v>
      </c>
      <c r="AQ51" s="22" t="s">
        <v>651</v>
      </c>
      <c r="AR51" s="22">
        <v>65</v>
      </c>
      <c r="AS51" s="28">
        <v>45371</v>
      </c>
      <c r="AT51" s="22" t="s">
        <v>97</v>
      </c>
      <c r="AU51" s="22" t="s">
        <v>97</v>
      </c>
      <c r="AV51" s="22" t="s">
        <v>97</v>
      </c>
      <c r="AW51" s="22" t="s">
        <v>97</v>
      </c>
      <c r="AX51" s="30">
        <v>45371</v>
      </c>
      <c r="AY51" s="30">
        <v>45492</v>
      </c>
      <c r="AZ51" s="22" t="s">
        <v>315</v>
      </c>
      <c r="BA51" s="22" t="s">
        <v>316</v>
      </c>
      <c r="BB51" s="22" t="s">
        <v>97</v>
      </c>
      <c r="BC51" s="22" t="s">
        <v>97</v>
      </c>
      <c r="BD51" s="22" t="s">
        <v>97</v>
      </c>
      <c r="BE51" s="22" t="s">
        <v>97</v>
      </c>
      <c r="BF51" s="7" t="str">
        <f>AE51</f>
        <v>VILMA LORENA CAMACHO SANCHEZ</v>
      </c>
      <c r="BG51" s="27">
        <f>Y51</f>
        <v>13213200</v>
      </c>
      <c r="BH51" s="27" t="str">
        <f>L51</f>
        <v>2 2. Meses</v>
      </c>
      <c r="BI51" s="31">
        <f>M51</f>
        <v>4</v>
      </c>
      <c r="BJ51" s="31"/>
      <c r="BK51" s="26"/>
      <c r="BL51" s="27"/>
      <c r="BM51" s="27"/>
      <c r="BN51" s="27"/>
      <c r="BO51" s="27"/>
      <c r="BP51" s="27"/>
      <c r="BQ51" s="23"/>
      <c r="BR51" s="32"/>
      <c r="BS51" s="23"/>
      <c r="BT51" s="23"/>
      <c r="BU51" s="22"/>
      <c r="BV51" s="22"/>
      <c r="BW51" s="22"/>
      <c r="BX51" s="22"/>
      <c r="BY51" s="22"/>
      <c r="BZ51" s="22"/>
      <c r="CA51" s="22"/>
      <c r="CB51" s="23">
        <f t="shared" si="1"/>
        <v>0</v>
      </c>
      <c r="CC51" s="24">
        <f t="shared" si="2"/>
        <v>0</v>
      </c>
      <c r="CD51" s="25" t="str">
        <f t="shared" si="3"/>
        <v>3 3. Pago Parcial</v>
      </c>
      <c r="CE51" s="75"/>
      <c r="CF51" s="75"/>
      <c r="CG51" s="75"/>
      <c r="CH51" s="75"/>
      <c r="CI51" s="75"/>
      <c r="CJ51" s="75"/>
      <c r="CK51" s="75"/>
      <c r="CL51" s="75"/>
      <c r="CM51" s="76"/>
      <c r="CN51" s="26"/>
      <c r="CO51" s="26">
        <f>CN51</f>
        <v>0</v>
      </c>
      <c r="CP51" s="27">
        <f t="shared" si="4"/>
        <v>0</v>
      </c>
      <c r="CQ51" s="27">
        <f t="shared" si="5"/>
        <v>13213200</v>
      </c>
      <c r="CR51" s="22"/>
      <c r="CS51" s="22"/>
    </row>
    <row r="52" spans="1:97" ht="15" customHeight="1" x14ac:dyDescent="0.25">
      <c r="A52" s="80" t="s">
        <v>677</v>
      </c>
      <c r="B52" s="22" t="s">
        <v>92</v>
      </c>
      <c r="C52" s="22" t="s">
        <v>638</v>
      </c>
      <c r="D52" s="45" t="s">
        <v>639</v>
      </c>
      <c r="E52" s="40">
        <v>45371</v>
      </c>
      <c r="F52" s="22" t="s">
        <v>95</v>
      </c>
      <c r="G52" s="22" t="s">
        <v>96</v>
      </c>
      <c r="H52" s="22" t="s">
        <v>97</v>
      </c>
      <c r="I52" s="40">
        <v>45371</v>
      </c>
      <c r="J52" s="25" t="s">
        <v>678</v>
      </c>
      <c r="K52" s="22" t="s">
        <v>99</v>
      </c>
      <c r="L52" s="22" t="s">
        <v>100</v>
      </c>
      <c r="M52" s="22">
        <v>4</v>
      </c>
      <c r="N52" s="22" t="s">
        <v>189</v>
      </c>
      <c r="O52" s="22" t="s">
        <v>247</v>
      </c>
      <c r="P52" s="22" t="s">
        <v>261</v>
      </c>
      <c r="Q52" s="22">
        <v>91</v>
      </c>
      <c r="R52" s="28">
        <v>45364</v>
      </c>
      <c r="S52" s="23">
        <v>28550088</v>
      </c>
      <c r="T52" s="22" t="s">
        <v>172</v>
      </c>
      <c r="U52" s="23">
        <v>28550088</v>
      </c>
      <c r="V52" s="23">
        <v>7137522</v>
      </c>
      <c r="W52" s="46" t="s">
        <v>97</v>
      </c>
      <c r="X52" s="26">
        <v>0</v>
      </c>
      <c r="Y52" s="26">
        <f t="shared" si="0"/>
        <v>28550088</v>
      </c>
      <c r="Z52" s="26" t="s">
        <v>97</v>
      </c>
      <c r="AA52" s="46" t="s">
        <v>97</v>
      </c>
      <c r="AB52" s="26" t="s">
        <v>97</v>
      </c>
      <c r="AC52" s="46" t="s">
        <v>97</v>
      </c>
      <c r="AD52" s="26" t="s">
        <v>97</v>
      </c>
      <c r="AE52" s="7" t="s">
        <v>679</v>
      </c>
      <c r="AF52" s="22" t="s">
        <v>106</v>
      </c>
      <c r="AG52" s="22" t="s">
        <v>107</v>
      </c>
      <c r="AH52" s="22" t="s">
        <v>108</v>
      </c>
      <c r="AI52" s="22" t="s">
        <v>661</v>
      </c>
      <c r="AJ52" s="22" t="s">
        <v>661</v>
      </c>
      <c r="AK52" s="22" t="s">
        <v>354</v>
      </c>
      <c r="AL52" s="22" t="s">
        <v>680</v>
      </c>
      <c r="AM52" s="22" t="s">
        <v>97</v>
      </c>
      <c r="AN52" s="22" t="s">
        <v>97</v>
      </c>
      <c r="AO52" s="22" t="s">
        <v>97</v>
      </c>
      <c r="AP52" s="22" t="s">
        <v>112</v>
      </c>
      <c r="AQ52" s="22" t="s">
        <v>681</v>
      </c>
      <c r="AR52" s="22">
        <v>70</v>
      </c>
      <c r="AS52" s="28">
        <v>45371</v>
      </c>
      <c r="AT52" s="22" t="s">
        <v>97</v>
      </c>
      <c r="AU52" s="22" t="s">
        <v>97</v>
      </c>
      <c r="AV52" s="22" t="s">
        <v>97</v>
      </c>
      <c r="AW52" s="22" t="s">
        <v>97</v>
      </c>
      <c r="AX52" s="30">
        <v>45373</v>
      </c>
      <c r="AY52" s="30">
        <v>45494</v>
      </c>
      <c r="AZ52" s="22" t="s">
        <v>315</v>
      </c>
      <c r="BA52" s="22" t="s">
        <v>316</v>
      </c>
      <c r="BB52" s="22" t="s">
        <v>97</v>
      </c>
      <c r="BC52" s="22" t="s">
        <v>97</v>
      </c>
      <c r="BD52" s="22" t="s">
        <v>97</v>
      </c>
      <c r="BE52" s="22" t="s">
        <v>97</v>
      </c>
      <c r="BF52" s="7" t="str">
        <f>AE52</f>
        <v>ANDRES FELIPE FORERO OVIEDO</v>
      </c>
      <c r="BG52" s="27">
        <f>Y52</f>
        <v>28550088</v>
      </c>
      <c r="BH52" s="27" t="str">
        <f>L52</f>
        <v>2 2. Meses</v>
      </c>
      <c r="BI52" s="31">
        <f>M52</f>
        <v>4</v>
      </c>
      <c r="BJ52" s="31"/>
      <c r="BK52" s="26"/>
      <c r="BL52" s="27"/>
      <c r="BM52" s="27"/>
      <c r="BN52" s="27"/>
      <c r="BO52" s="27"/>
      <c r="BP52" s="27"/>
      <c r="BQ52" s="23"/>
      <c r="BR52" s="32"/>
      <c r="BS52" s="23"/>
      <c r="BT52" s="23"/>
      <c r="BU52" s="22"/>
      <c r="BV52" s="22"/>
      <c r="BW52" s="22"/>
      <c r="BX52" s="22"/>
      <c r="BY52" s="22"/>
      <c r="BZ52" s="22"/>
      <c r="CA52" s="22"/>
      <c r="CB52" s="23">
        <f t="shared" si="1"/>
        <v>0</v>
      </c>
      <c r="CC52" s="24">
        <f t="shared" si="2"/>
        <v>0</v>
      </c>
      <c r="CD52" s="25" t="str">
        <f t="shared" si="3"/>
        <v>3 3. Pago Parcial</v>
      </c>
      <c r="CE52" s="75"/>
      <c r="CF52" s="75"/>
      <c r="CG52" s="75"/>
      <c r="CH52" s="75"/>
      <c r="CI52" s="75"/>
      <c r="CJ52" s="75"/>
      <c r="CK52" s="75"/>
      <c r="CL52" s="75"/>
      <c r="CM52" s="76"/>
      <c r="CN52" s="26"/>
      <c r="CO52" s="26"/>
      <c r="CP52" s="27">
        <f t="shared" si="4"/>
        <v>0</v>
      </c>
      <c r="CQ52" s="27">
        <f t="shared" si="5"/>
        <v>28550088</v>
      </c>
      <c r="CR52" s="22"/>
      <c r="CS52" s="22"/>
    </row>
    <row r="53" spans="1:97" ht="15" customHeight="1" x14ac:dyDescent="0.25">
      <c r="A53" s="80" t="s">
        <v>702</v>
      </c>
      <c r="B53" s="22" t="s">
        <v>92</v>
      </c>
      <c r="C53" s="22" t="s">
        <v>646</v>
      </c>
      <c r="D53" s="45" t="s">
        <v>640</v>
      </c>
      <c r="E53" s="28">
        <v>45371</v>
      </c>
      <c r="F53" s="22" t="s">
        <v>95</v>
      </c>
      <c r="G53" s="22" t="s">
        <v>96</v>
      </c>
      <c r="H53" s="22" t="s">
        <v>97</v>
      </c>
      <c r="I53" s="28">
        <v>45371</v>
      </c>
      <c r="J53" s="25" t="s">
        <v>703</v>
      </c>
      <c r="K53" s="22" t="s">
        <v>99</v>
      </c>
      <c r="L53" s="22" t="s">
        <v>100</v>
      </c>
      <c r="M53" s="22">
        <v>4</v>
      </c>
      <c r="N53" s="22" t="s">
        <v>180</v>
      </c>
      <c r="O53" s="22" t="s">
        <v>260</v>
      </c>
      <c r="P53" s="22" t="s">
        <v>261</v>
      </c>
      <c r="Q53" s="22">
        <v>19</v>
      </c>
      <c r="R53" s="28">
        <v>45320</v>
      </c>
      <c r="S53" s="23">
        <v>22871795</v>
      </c>
      <c r="T53" s="22" t="s">
        <v>172</v>
      </c>
      <c r="U53" s="23">
        <v>20382964</v>
      </c>
      <c r="V53" s="23">
        <v>5095741</v>
      </c>
      <c r="W53" s="46" t="s">
        <v>97</v>
      </c>
      <c r="X53" s="26">
        <v>0</v>
      </c>
      <c r="Y53" s="26">
        <f t="shared" si="0"/>
        <v>20382964</v>
      </c>
      <c r="Z53" s="26" t="s">
        <v>97</v>
      </c>
      <c r="AA53" s="46" t="s">
        <v>97</v>
      </c>
      <c r="AB53" s="26" t="s">
        <v>97</v>
      </c>
      <c r="AC53" s="46" t="s">
        <v>97</v>
      </c>
      <c r="AD53" s="26" t="s">
        <v>97</v>
      </c>
      <c r="AE53" s="22" t="s">
        <v>704</v>
      </c>
      <c r="AF53" s="22" t="s">
        <v>106</v>
      </c>
      <c r="AG53" s="22" t="s">
        <v>107</v>
      </c>
      <c r="AH53" s="22" t="s">
        <v>108</v>
      </c>
      <c r="AI53" s="22" t="s">
        <v>661</v>
      </c>
      <c r="AJ53" s="22" t="s">
        <v>661</v>
      </c>
      <c r="AK53" s="22" t="s">
        <v>705</v>
      </c>
      <c r="AL53" s="22" t="s">
        <v>706</v>
      </c>
      <c r="AM53" s="22" t="s">
        <v>97</v>
      </c>
      <c r="AN53" s="22" t="s">
        <v>97</v>
      </c>
      <c r="AO53" s="22" t="s">
        <v>97</v>
      </c>
      <c r="AP53" s="22" t="s">
        <v>112</v>
      </c>
      <c r="AQ53" s="22" t="s">
        <v>707</v>
      </c>
      <c r="AR53" s="22">
        <v>66</v>
      </c>
      <c r="AS53" s="28">
        <v>45371</v>
      </c>
      <c r="AT53" s="22" t="s">
        <v>97</v>
      </c>
      <c r="AU53" s="22" t="s">
        <v>97</v>
      </c>
      <c r="AV53" s="22" t="s">
        <v>97</v>
      </c>
      <c r="AW53" s="22" t="s">
        <v>97</v>
      </c>
      <c r="AX53" s="28">
        <v>45372</v>
      </c>
      <c r="AY53" s="28">
        <v>45493</v>
      </c>
      <c r="AZ53" s="22" t="s">
        <v>266</v>
      </c>
      <c r="BA53" s="25" t="s">
        <v>267</v>
      </c>
      <c r="BB53" s="22" t="s">
        <v>97</v>
      </c>
      <c r="BC53" s="22" t="s">
        <v>97</v>
      </c>
      <c r="BD53" s="22" t="s">
        <v>97</v>
      </c>
      <c r="BE53" s="22" t="s">
        <v>97</v>
      </c>
      <c r="BF53" s="7" t="str">
        <f>AE53</f>
        <v>DARLENY SMITH PEREZ PATIÑO</v>
      </c>
      <c r="BG53" s="27">
        <f>Y53</f>
        <v>20382964</v>
      </c>
      <c r="BH53" s="27" t="str">
        <f>L53</f>
        <v>2 2. Meses</v>
      </c>
      <c r="BI53" s="31">
        <f>M53</f>
        <v>4</v>
      </c>
      <c r="BJ53" s="22"/>
      <c r="BK53" s="26"/>
      <c r="BL53" s="27"/>
      <c r="BM53" s="27"/>
      <c r="BN53" s="27"/>
      <c r="BO53" s="27"/>
      <c r="BP53" s="27"/>
      <c r="BQ53" s="23"/>
      <c r="BR53" s="32"/>
      <c r="BS53" s="23"/>
      <c r="BT53" s="23"/>
      <c r="BU53" s="22"/>
      <c r="BV53" s="22"/>
      <c r="BW53" s="22"/>
      <c r="BX53" s="22"/>
      <c r="BY53" s="22"/>
      <c r="BZ53" s="22"/>
      <c r="CA53" s="22"/>
      <c r="CB53" s="23">
        <f t="shared" si="1"/>
        <v>0</v>
      </c>
      <c r="CC53" s="24">
        <f t="shared" si="2"/>
        <v>0</v>
      </c>
      <c r="CD53" s="25" t="str">
        <f t="shared" si="3"/>
        <v>3 3. Pago Parcial</v>
      </c>
      <c r="CE53" s="75"/>
      <c r="CF53" s="75"/>
      <c r="CG53" s="75"/>
      <c r="CH53" s="75"/>
      <c r="CI53" s="75"/>
      <c r="CJ53" s="75"/>
      <c r="CK53" s="75"/>
      <c r="CL53" s="75"/>
      <c r="CM53" s="76"/>
      <c r="CN53" s="26"/>
      <c r="CO53" s="26">
        <f t="shared" ref="CO53:CO58" si="8">CN53</f>
        <v>0</v>
      </c>
      <c r="CP53" s="27">
        <f t="shared" si="4"/>
        <v>0</v>
      </c>
      <c r="CQ53" s="27">
        <f t="shared" si="5"/>
        <v>20382964</v>
      </c>
      <c r="CR53" s="22"/>
      <c r="CS53" s="22"/>
    </row>
    <row r="54" spans="1:97" ht="15" customHeight="1" x14ac:dyDescent="0.25">
      <c r="A54" s="83" t="s">
        <v>718</v>
      </c>
      <c r="B54" s="22" t="s">
        <v>92</v>
      </c>
      <c r="C54" s="22" t="s">
        <v>653</v>
      </c>
      <c r="D54" s="45" t="s">
        <v>654</v>
      </c>
      <c r="E54" s="40">
        <v>45371</v>
      </c>
      <c r="F54" s="22" t="s">
        <v>95</v>
      </c>
      <c r="G54" s="22" t="s">
        <v>96</v>
      </c>
      <c r="H54" s="22" t="s">
        <v>97</v>
      </c>
      <c r="I54" s="40">
        <v>45371</v>
      </c>
      <c r="J54" s="25" t="s">
        <v>660</v>
      </c>
      <c r="K54" s="22" t="s">
        <v>99</v>
      </c>
      <c r="L54" s="22" t="s">
        <v>100</v>
      </c>
      <c r="M54" s="22">
        <v>3</v>
      </c>
      <c r="N54" s="22" t="s">
        <v>189</v>
      </c>
      <c r="O54" s="22" t="s">
        <v>247</v>
      </c>
      <c r="P54" s="22" t="s">
        <v>248</v>
      </c>
      <c r="Q54" s="22">
        <v>92</v>
      </c>
      <c r="R54" s="28">
        <v>45364</v>
      </c>
      <c r="S54" s="23">
        <v>21412566</v>
      </c>
      <c r="T54" s="22" t="s">
        <v>172</v>
      </c>
      <c r="U54" s="23">
        <v>21412566</v>
      </c>
      <c r="V54" s="23">
        <v>7137522</v>
      </c>
      <c r="W54" s="22" t="s">
        <v>97</v>
      </c>
      <c r="X54" s="26">
        <v>0</v>
      </c>
      <c r="Y54" s="26">
        <f t="shared" si="0"/>
        <v>21412566</v>
      </c>
      <c r="Z54" s="26" t="s">
        <v>97</v>
      </c>
      <c r="AA54" s="46" t="s">
        <v>97</v>
      </c>
      <c r="AB54" s="26" t="s">
        <v>97</v>
      </c>
      <c r="AC54" s="46" t="s">
        <v>97</v>
      </c>
      <c r="AD54" s="26" t="s">
        <v>97</v>
      </c>
      <c r="AE54" s="7" t="s">
        <v>659</v>
      </c>
      <c r="AF54" s="22" t="s">
        <v>106</v>
      </c>
      <c r="AG54" s="22" t="s">
        <v>107</v>
      </c>
      <c r="AH54" s="22" t="s">
        <v>108</v>
      </c>
      <c r="AI54" s="22" t="s">
        <v>661</v>
      </c>
      <c r="AJ54" s="22" t="s">
        <v>661</v>
      </c>
      <c r="AK54" s="102" t="s">
        <v>650</v>
      </c>
      <c r="AL54" s="51" t="s">
        <v>254</v>
      </c>
      <c r="AM54" s="22" t="s">
        <v>97</v>
      </c>
      <c r="AN54" s="22" t="s">
        <v>97</v>
      </c>
      <c r="AO54" s="22" t="s">
        <v>97</v>
      </c>
      <c r="AP54" s="22" t="s">
        <v>112</v>
      </c>
      <c r="AQ54" s="22" t="s">
        <v>662</v>
      </c>
      <c r="AR54" s="22">
        <v>68</v>
      </c>
      <c r="AS54" s="28">
        <v>45371</v>
      </c>
      <c r="AT54" s="22" t="s">
        <v>97</v>
      </c>
      <c r="AU54" s="22" t="s">
        <v>97</v>
      </c>
      <c r="AV54" s="22" t="s">
        <v>97</v>
      </c>
      <c r="AW54" s="22" t="s">
        <v>97</v>
      </c>
      <c r="AX54" s="30">
        <v>45372</v>
      </c>
      <c r="AY54" s="30">
        <v>45463</v>
      </c>
      <c r="AZ54" s="22" t="s">
        <v>194</v>
      </c>
      <c r="BA54" s="22" t="s">
        <v>663</v>
      </c>
      <c r="BB54" s="22" t="s">
        <v>97</v>
      </c>
      <c r="BC54" s="22" t="s">
        <v>97</v>
      </c>
      <c r="BD54" s="22" t="s">
        <v>97</v>
      </c>
      <c r="BE54" s="22" t="s">
        <v>97</v>
      </c>
      <c r="BF54" s="7" t="str">
        <f>AE54</f>
        <v>ANDRES FELIPE DE LOS RIOS SALAZAR</v>
      </c>
      <c r="BG54" s="27">
        <f>Y54</f>
        <v>21412566</v>
      </c>
      <c r="BH54" s="27" t="str">
        <f>L54</f>
        <v>2 2. Meses</v>
      </c>
      <c r="BI54" s="31">
        <f>M54</f>
        <v>3</v>
      </c>
      <c r="BJ54" s="31"/>
      <c r="BK54" s="26"/>
      <c r="BL54" s="27"/>
      <c r="BM54" s="27"/>
      <c r="BN54" s="27"/>
      <c r="BO54" s="27"/>
      <c r="BP54" s="27"/>
      <c r="BQ54" s="23"/>
      <c r="BR54" s="32"/>
      <c r="BS54" s="23"/>
      <c r="BT54" s="23"/>
      <c r="BU54" s="22"/>
      <c r="BV54" s="22"/>
      <c r="BW54" s="22"/>
      <c r="BX54" s="22"/>
      <c r="BY54" s="22"/>
      <c r="BZ54" s="22"/>
      <c r="CA54" s="22"/>
      <c r="CB54" s="23">
        <f t="shared" si="1"/>
        <v>0</v>
      </c>
      <c r="CC54" s="24">
        <f t="shared" si="2"/>
        <v>0</v>
      </c>
      <c r="CD54" s="25" t="str">
        <f t="shared" si="3"/>
        <v>3 3. Pago Parcial</v>
      </c>
      <c r="CE54" s="75"/>
      <c r="CF54" s="75"/>
      <c r="CG54" s="75"/>
      <c r="CH54" s="75"/>
      <c r="CI54" s="75"/>
      <c r="CJ54" s="75"/>
      <c r="CK54" s="75"/>
      <c r="CL54" s="75"/>
      <c r="CM54" s="76"/>
      <c r="CN54" s="26"/>
      <c r="CO54" s="26">
        <f t="shared" si="8"/>
        <v>0</v>
      </c>
      <c r="CP54" s="27">
        <f t="shared" si="4"/>
        <v>0</v>
      </c>
      <c r="CQ54" s="27">
        <f t="shared" si="5"/>
        <v>21412566</v>
      </c>
      <c r="CR54" s="22"/>
      <c r="CS54" s="22"/>
    </row>
    <row r="55" spans="1:97" ht="15" customHeight="1" x14ac:dyDescent="0.25">
      <c r="A55" s="80" t="s">
        <v>668</v>
      </c>
      <c r="B55" s="22" t="s">
        <v>92</v>
      </c>
      <c r="C55" s="22" t="s">
        <v>657</v>
      </c>
      <c r="D55" s="45" t="s">
        <v>658</v>
      </c>
      <c r="E55" s="28">
        <v>45371</v>
      </c>
      <c r="F55" s="22" t="s">
        <v>95</v>
      </c>
      <c r="G55" s="22" t="s">
        <v>96</v>
      </c>
      <c r="H55" s="22" t="s">
        <v>97</v>
      </c>
      <c r="I55" s="28">
        <v>45371</v>
      </c>
      <c r="J55" s="25" t="s">
        <v>669</v>
      </c>
      <c r="K55" s="22" t="s">
        <v>99</v>
      </c>
      <c r="L55" s="22" t="s">
        <v>100</v>
      </c>
      <c r="M55" s="22">
        <v>4</v>
      </c>
      <c r="N55" s="22" t="s">
        <v>160</v>
      </c>
      <c r="O55" s="22" t="s">
        <v>161</v>
      </c>
      <c r="P55" s="22" t="s">
        <v>97</v>
      </c>
      <c r="Q55" s="22">
        <v>102</v>
      </c>
      <c r="R55" s="28">
        <v>45366</v>
      </c>
      <c r="S55" s="23">
        <v>14436304</v>
      </c>
      <c r="T55" s="22" t="s">
        <v>104</v>
      </c>
      <c r="U55" s="23">
        <v>14436304</v>
      </c>
      <c r="V55" s="23">
        <v>3609076</v>
      </c>
      <c r="W55" s="46" t="s">
        <v>97</v>
      </c>
      <c r="X55" s="26">
        <v>0</v>
      </c>
      <c r="Y55" s="26">
        <f t="shared" si="0"/>
        <v>14436304</v>
      </c>
      <c r="Z55" s="26" t="s">
        <v>97</v>
      </c>
      <c r="AA55" s="46" t="s">
        <v>97</v>
      </c>
      <c r="AB55" s="26" t="s">
        <v>97</v>
      </c>
      <c r="AC55" s="46" t="s">
        <v>97</v>
      </c>
      <c r="AD55" s="26" t="s">
        <v>97</v>
      </c>
      <c r="AE55" s="7" t="s">
        <v>671</v>
      </c>
      <c r="AF55" s="22" t="s">
        <v>106</v>
      </c>
      <c r="AG55" s="22" t="s">
        <v>107</v>
      </c>
      <c r="AH55" s="22" t="s">
        <v>108</v>
      </c>
      <c r="AI55" s="22" t="s">
        <v>273</v>
      </c>
      <c r="AJ55" s="22" t="s">
        <v>672</v>
      </c>
      <c r="AK55" s="75" t="s">
        <v>650</v>
      </c>
      <c r="AL55" s="75" t="s">
        <v>111</v>
      </c>
      <c r="AM55" s="22" t="s">
        <v>97</v>
      </c>
      <c r="AN55" s="22" t="s">
        <v>97</v>
      </c>
      <c r="AO55" s="22" t="s">
        <v>97</v>
      </c>
      <c r="AP55" s="22" t="s">
        <v>112</v>
      </c>
      <c r="AQ55" s="22" t="s">
        <v>670</v>
      </c>
      <c r="AR55" s="22">
        <v>69</v>
      </c>
      <c r="AS55" s="28">
        <v>45371</v>
      </c>
      <c r="AT55" s="22" t="s">
        <v>97</v>
      </c>
      <c r="AU55" s="22" t="s">
        <v>97</v>
      </c>
      <c r="AV55" s="22" t="s">
        <v>97</v>
      </c>
      <c r="AW55" s="22" t="s">
        <v>97</v>
      </c>
      <c r="AX55" s="30">
        <v>45372</v>
      </c>
      <c r="AY55" s="30">
        <v>45493</v>
      </c>
      <c r="AZ55" s="22" t="s">
        <v>114</v>
      </c>
      <c r="BA55" s="22" t="s">
        <v>195</v>
      </c>
      <c r="BB55" s="22" t="s">
        <v>97</v>
      </c>
      <c r="BC55" s="22" t="s">
        <v>97</v>
      </c>
      <c r="BD55" s="22" t="s">
        <v>97</v>
      </c>
      <c r="BE55" s="22" t="s">
        <v>97</v>
      </c>
      <c r="BF55" s="7" t="str">
        <f>AE55</f>
        <v>KARINA LISETH SUAREZ SALCEDO</v>
      </c>
      <c r="BG55" s="27">
        <f>Y55</f>
        <v>14436304</v>
      </c>
      <c r="BH55" s="27" t="str">
        <f>L55</f>
        <v>2 2. Meses</v>
      </c>
      <c r="BI55" s="31">
        <f>M55</f>
        <v>4</v>
      </c>
      <c r="BJ55" s="31"/>
      <c r="BK55" s="26"/>
      <c r="BL55" s="27"/>
      <c r="BM55" s="27"/>
      <c r="BN55" s="27"/>
      <c r="BO55" s="27"/>
      <c r="BP55" s="27"/>
      <c r="BQ55" s="23"/>
      <c r="BR55" s="22"/>
      <c r="BS55" s="23"/>
      <c r="BT55" s="23"/>
      <c r="BU55" s="22"/>
      <c r="BV55" s="22"/>
      <c r="BW55" s="22"/>
      <c r="BX55" s="22"/>
      <c r="BY55" s="22"/>
      <c r="BZ55" s="22"/>
      <c r="CA55" s="22"/>
      <c r="CB55" s="23">
        <f t="shared" si="1"/>
        <v>0</v>
      </c>
      <c r="CC55" s="24">
        <f t="shared" si="2"/>
        <v>0</v>
      </c>
      <c r="CD55" s="25" t="str">
        <f t="shared" si="3"/>
        <v>3 3. Pago Parcial</v>
      </c>
      <c r="CE55" s="75"/>
      <c r="CF55" s="75"/>
      <c r="CG55" s="75"/>
      <c r="CH55" s="75"/>
      <c r="CI55" s="75"/>
      <c r="CJ55" s="75"/>
      <c r="CK55" s="75"/>
      <c r="CL55" s="75"/>
      <c r="CM55" s="76"/>
      <c r="CN55" s="26"/>
      <c r="CO55" s="26">
        <f t="shared" si="8"/>
        <v>0</v>
      </c>
      <c r="CP55" s="27">
        <f t="shared" si="4"/>
        <v>0</v>
      </c>
      <c r="CQ55" s="27">
        <f t="shared" si="5"/>
        <v>14436304</v>
      </c>
      <c r="CR55" s="22"/>
      <c r="CS55" s="22"/>
    </row>
    <row r="56" spans="1:97" ht="15" customHeight="1" x14ac:dyDescent="0.25">
      <c r="A56" s="80" t="s">
        <v>712</v>
      </c>
      <c r="B56" s="22" t="s">
        <v>92</v>
      </c>
      <c r="C56" s="22" t="s">
        <v>664</v>
      </c>
      <c r="D56" s="45" t="s">
        <v>665</v>
      </c>
      <c r="E56" s="28">
        <v>45371</v>
      </c>
      <c r="F56" s="22" t="s">
        <v>95</v>
      </c>
      <c r="G56" s="22" t="s">
        <v>561</v>
      </c>
      <c r="H56" s="22" t="s">
        <v>97</v>
      </c>
      <c r="I56" s="28">
        <v>45371</v>
      </c>
      <c r="J56" s="25" t="s">
        <v>717</v>
      </c>
      <c r="K56" s="22" t="s">
        <v>99</v>
      </c>
      <c r="L56" s="22" t="s">
        <v>100</v>
      </c>
      <c r="M56" s="22">
        <v>4</v>
      </c>
      <c r="N56" s="22" t="s">
        <v>236</v>
      </c>
      <c r="O56" s="22" t="s">
        <v>237</v>
      </c>
      <c r="P56" s="22" t="s">
        <v>97</v>
      </c>
      <c r="Q56" s="22">
        <v>97</v>
      </c>
      <c r="R56" s="28">
        <v>45365</v>
      </c>
      <c r="S56" s="23">
        <v>9912928</v>
      </c>
      <c r="T56" s="22" t="s">
        <v>104</v>
      </c>
      <c r="U56" s="23">
        <v>9912928</v>
      </c>
      <c r="V56" s="23">
        <v>2478232</v>
      </c>
      <c r="W56" s="46" t="s">
        <v>97</v>
      </c>
      <c r="X56" s="26">
        <v>0</v>
      </c>
      <c r="Y56" s="26">
        <f t="shared" si="0"/>
        <v>9912928</v>
      </c>
      <c r="Z56" s="26" t="s">
        <v>97</v>
      </c>
      <c r="AA56" s="46" t="s">
        <v>97</v>
      </c>
      <c r="AB56" s="26" t="s">
        <v>97</v>
      </c>
      <c r="AC56" s="46" t="s">
        <v>97</v>
      </c>
      <c r="AD56" s="26" t="s">
        <v>97</v>
      </c>
      <c r="AE56" s="7" t="s">
        <v>714</v>
      </c>
      <c r="AF56" s="22" t="s">
        <v>106</v>
      </c>
      <c r="AG56" s="22" t="s">
        <v>107</v>
      </c>
      <c r="AH56" s="22" t="s">
        <v>108</v>
      </c>
      <c r="AI56" s="22" t="s">
        <v>715</v>
      </c>
      <c r="AJ56" s="22" t="s">
        <v>716</v>
      </c>
      <c r="AK56" s="22" t="s">
        <v>240</v>
      </c>
      <c r="AL56" s="22" t="s">
        <v>346</v>
      </c>
      <c r="AM56" s="22" t="s">
        <v>97</v>
      </c>
      <c r="AN56" s="22" t="s">
        <v>97</v>
      </c>
      <c r="AO56" s="22" t="s">
        <v>97</v>
      </c>
      <c r="AP56" s="22" t="s">
        <v>112</v>
      </c>
      <c r="AQ56" s="22" t="s">
        <v>713</v>
      </c>
      <c r="AR56" s="22">
        <v>71</v>
      </c>
      <c r="AS56" s="28">
        <v>45371</v>
      </c>
      <c r="AT56" s="29" t="s">
        <v>97</v>
      </c>
      <c r="AU56" s="29" t="s">
        <v>97</v>
      </c>
      <c r="AV56" s="29" t="s">
        <v>97</v>
      </c>
      <c r="AW56" s="29" t="s">
        <v>97</v>
      </c>
      <c r="AX56" s="30">
        <v>45372</v>
      </c>
      <c r="AY56" s="30">
        <v>45493</v>
      </c>
      <c r="AZ56" s="22" t="s">
        <v>114</v>
      </c>
      <c r="BA56" s="25" t="s">
        <v>267</v>
      </c>
      <c r="BB56" s="22" t="s">
        <v>97</v>
      </c>
      <c r="BC56" s="22" t="s">
        <v>97</v>
      </c>
      <c r="BD56" s="22" t="s">
        <v>97</v>
      </c>
      <c r="BE56" s="22" t="s">
        <v>97</v>
      </c>
      <c r="BF56" s="7" t="str">
        <f>AE56</f>
        <v>YENNY CRISTINA SERNA MEDINA</v>
      </c>
      <c r="BG56" s="27">
        <f>Y56</f>
        <v>9912928</v>
      </c>
      <c r="BH56" s="27" t="str">
        <f>L56</f>
        <v>2 2. Meses</v>
      </c>
      <c r="BI56" s="31">
        <f>M56</f>
        <v>4</v>
      </c>
      <c r="BJ56" s="31"/>
      <c r="BK56" s="26"/>
      <c r="BL56" s="27"/>
      <c r="BM56" s="27"/>
      <c r="BN56" s="27"/>
      <c r="BO56" s="27"/>
      <c r="BP56" s="27"/>
      <c r="BQ56" s="23"/>
      <c r="BR56" s="32"/>
      <c r="BS56" s="23"/>
      <c r="BT56" s="23"/>
      <c r="BU56" s="22"/>
      <c r="BV56" s="22"/>
      <c r="BW56" s="22"/>
      <c r="BX56" s="22"/>
      <c r="BY56" s="22"/>
      <c r="BZ56" s="22"/>
      <c r="CA56" s="22"/>
      <c r="CB56" s="23">
        <f t="shared" si="1"/>
        <v>0</v>
      </c>
      <c r="CC56" s="24">
        <f t="shared" si="2"/>
        <v>0</v>
      </c>
      <c r="CD56" s="25" t="str">
        <f t="shared" si="3"/>
        <v>3 3. Pago Parcial</v>
      </c>
      <c r="CE56" s="75"/>
      <c r="CF56" s="75"/>
      <c r="CG56" s="75"/>
      <c r="CH56" s="75"/>
      <c r="CI56" s="75"/>
      <c r="CJ56" s="75"/>
      <c r="CK56" s="75"/>
      <c r="CL56" s="75"/>
      <c r="CM56" s="76"/>
      <c r="CN56" s="26"/>
      <c r="CO56" s="26">
        <f t="shared" si="8"/>
        <v>0</v>
      </c>
      <c r="CP56" s="27">
        <f t="shared" si="4"/>
        <v>0</v>
      </c>
      <c r="CQ56" s="27">
        <f t="shared" si="5"/>
        <v>9912928</v>
      </c>
      <c r="CR56" s="22"/>
      <c r="CS56" s="22"/>
    </row>
    <row r="57" spans="1:97" ht="15" customHeight="1" x14ac:dyDescent="0.25">
      <c r="A57" s="80" t="s">
        <v>688</v>
      </c>
      <c r="B57" s="22" t="s">
        <v>92</v>
      </c>
      <c r="C57" s="22" t="s">
        <v>666</v>
      </c>
      <c r="D57" s="45" t="s">
        <v>667</v>
      </c>
      <c r="E57" s="28">
        <v>45373</v>
      </c>
      <c r="F57" s="22" t="s">
        <v>95</v>
      </c>
      <c r="G57" s="22" t="s">
        <v>96</v>
      </c>
      <c r="H57" s="22" t="s">
        <v>97</v>
      </c>
      <c r="I57" s="28">
        <v>45373</v>
      </c>
      <c r="J57" s="22" t="s">
        <v>689</v>
      </c>
      <c r="K57" s="22" t="s">
        <v>99</v>
      </c>
      <c r="L57" s="22" t="s">
        <v>100</v>
      </c>
      <c r="M57" s="22">
        <v>4</v>
      </c>
      <c r="N57" s="22" t="s">
        <v>189</v>
      </c>
      <c r="O57" s="22" t="s">
        <v>247</v>
      </c>
      <c r="P57" s="22" t="s">
        <v>261</v>
      </c>
      <c r="Q57" s="22">
        <v>94</v>
      </c>
      <c r="R57" s="28">
        <v>45365</v>
      </c>
      <c r="S57" s="23">
        <v>32309776</v>
      </c>
      <c r="T57" s="22" t="s">
        <v>172</v>
      </c>
      <c r="U57" s="23">
        <v>23498016</v>
      </c>
      <c r="V57" s="23">
        <v>5874504</v>
      </c>
      <c r="W57" s="22" t="s">
        <v>97</v>
      </c>
      <c r="X57" s="26">
        <v>0</v>
      </c>
      <c r="Y57" s="26">
        <f t="shared" si="0"/>
        <v>23498016</v>
      </c>
      <c r="Z57" s="22" t="s">
        <v>97</v>
      </c>
      <c r="AA57" s="22" t="s">
        <v>97</v>
      </c>
      <c r="AB57" s="22" t="s">
        <v>97</v>
      </c>
      <c r="AC57" s="22" t="s">
        <v>97</v>
      </c>
      <c r="AD57" s="22" t="s">
        <v>97</v>
      </c>
      <c r="AE57" s="22" t="s">
        <v>691</v>
      </c>
      <c r="AF57" s="22" t="s">
        <v>106</v>
      </c>
      <c r="AG57" s="22" t="s">
        <v>107</v>
      </c>
      <c r="AH57" s="22" t="s">
        <v>108</v>
      </c>
      <c r="AI57" s="22" t="s">
        <v>692</v>
      </c>
      <c r="AJ57" s="22" t="s">
        <v>693</v>
      </c>
      <c r="AK57" s="22" t="s">
        <v>192</v>
      </c>
      <c r="AL57" s="22" t="s">
        <v>147</v>
      </c>
      <c r="AM57" s="22" t="s">
        <v>97</v>
      </c>
      <c r="AN57" s="22" t="s">
        <v>97</v>
      </c>
      <c r="AO57" s="22" t="s">
        <v>97</v>
      </c>
      <c r="AP57" s="22" t="s">
        <v>112</v>
      </c>
      <c r="AQ57" s="22" t="s">
        <v>690</v>
      </c>
      <c r="AR57" s="22">
        <v>72</v>
      </c>
      <c r="AS57" s="28">
        <v>45373</v>
      </c>
      <c r="AT57" s="22" t="s">
        <v>97</v>
      </c>
      <c r="AU57" s="22" t="s">
        <v>97</v>
      </c>
      <c r="AV57" s="22" t="s">
        <v>97</v>
      </c>
      <c r="AW57" s="22" t="s">
        <v>97</v>
      </c>
      <c r="AX57" s="28">
        <v>45377</v>
      </c>
      <c r="AY57" s="28">
        <v>45498</v>
      </c>
      <c r="AZ57" s="22" t="s">
        <v>194</v>
      </c>
      <c r="BA57" s="22" t="s">
        <v>663</v>
      </c>
      <c r="BB57" s="22" t="s">
        <v>97</v>
      </c>
      <c r="BC57" s="22" t="s">
        <v>97</v>
      </c>
      <c r="BD57" s="22" t="s">
        <v>97</v>
      </c>
      <c r="BE57" s="22" t="s">
        <v>97</v>
      </c>
      <c r="BF57" s="7" t="str">
        <f>AE57</f>
        <v>DAYANA CAROLINA HERAZO MIRANDA</v>
      </c>
      <c r="BG57" s="27">
        <f>Y57</f>
        <v>23498016</v>
      </c>
      <c r="BH57" s="27" t="str">
        <f>L57</f>
        <v>2 2. Meses</v>
      </c>
      <c r="BI57" s="31">
        <f>M57</f>
        <v>4</v>
      </c>
      <c r="BJ57" s="31"/>
      <c r="BK57" s="26"/>
      <c r="BL57" s="27"/>
      <c r="BM57" s="27"/>
      <c r="BN57" s="27"/>
      <c r="BO57" s="27"/>
      <c r="BP57" s="27"/>
      <c r="BQ57" s="23"/>
      <c r="BR57" s="32"/>
      <c r="BS57" s="23"/>
      <c r="BT57" s="23"/>
      <c r="BU57" s="22"/>
      <c r="BV57" s="22"/>
      <c r="BW57" s="22"/>
      <c r="BX57" s="22"/>
      <c r="BY57" s="22"/>
      <c r="BZ57" s="22"/>
      <c r="CA57" s="22"/>
      <c r="CB57" s="23">
        <f t="shared" si="1"/>
        <v>0</v>
      </c>
      <c r="CC57" s="24">
        <f t="shared" si="2"/>
        <v>0</v>
      </c>
      <c r="CD57" s="25" t="str">
        <f t="shared" si="3"/>
        <v>3 3. Pago Parcial</v>
      </c>
      <c r="CE57" s="75"/>
      <c r="CF57" s="75"/>
      <c r="CG57" s="75"/>
      <c r="CH57" s="75"/>
      <c r="CI57" s="75"/>
      <c r="CJ57" s="94"/>
      <c r="CK57" s="75"/>
      <c r="CL57" s="75"/>
      <c r="CM57" s="76"/>
      <c r="CN57" s="26"/>
      <c r="CO57" s="26">
        <f t="shared" si="8"/>
        <v>0</v>
      </c>
      <c r="CP57" s="27">
        <f t="shared" si="4"/>
        <v>0</v>
      </c>
      <c r="CQ57" s="27">
        <f t="shared" si="5"/>
        <v>23498016</v>
      </c>
      <c r="CR57" s="22"/>
      <c r="CS57" s="22"/>
    </row>
    <row r="58" spans="1:97" ht="15" customHeight="1" x14ac:dyDescent="0.25">
      <c r="A58" s="83" t="s">
        <v>719</v>
      </c>
      <c r="B58" s="22" t="s">
        <v>92</v>
      </c>
      <c r="C58" s="22" t="s">
        <v>683</v>
      </c>
      <c r="D58" s="45" t="s">
        <v>684</v>
      </c>
      <c r="E58" s="28">
        <v>45377</v>
      </c>
      <c r="F58" s="22" t="s">
        <v>95</v>
      </c>
      <c r="G58" s="22" t="s">
        <v>630</v>
      </c>
      <c r="H58" s="22" t="s">
        <v>97</v>
      </c>
      <c r="I58" s="28">
        <v>45377</v>
      </c>
      <c r="J58" s="25" t="s">
        <v>720</v>
      </c>
      <c r="K58" s="22" t="s">
        <v>99</v>
      </c>
      <c r="L58" s="22" t="s">
        <v>100</v>
      </c>
      <c r="M58" s="22">
        <v>12</v>
      </c>
      <c r="N58" s="22" t="s">
        <v>721</v>
      </c>
      <c r="O58" s="22" t="s">
        <v>722</v>
      </c>
      <c r="P58" s="22" t="s">
        <v>97</v>
      </c>
      <c r="Q58" s="22">
        <v>87</v>
      </c>
      <c r="R58" s="28">
        <v>45362</v>
      </c>
      <c r="S58" s="23">
        <v>82039393</v>
      </c>
      <c r="T58" s="22" t="s">
        <v>104</v>
      </c>
      <c r="U58" s="23">
        <v>82039393</v>
      </c>
      <c r="V58" s="23" t="s">
        <v>97</v>
      </c>
      <c r="W58" s="22" t="s">
        <v>97</v>
      </c>
      <c r="X58" s="26">
        <v>0</v>
      </c>
      <c r="Y58" s="26">
        <f t="shared" si="0"/>
        <v>82039393</v>
      </c>
      <c r="Z58" s="22" t="s">
        <v>97</v>
      </c>
      <c r="AA58" s="22" t="s">
        <v>97</v>
      </c>
      <c r="AB58" s="22" t="s">
        <v>97</v>
      </c>
      <c r="AC58" s="22" t="s">
        <v>97</v>
      </c>
      <c r="AD58" s="22" t="s">
        <v>97</v>
      </c>
      <c r="AE58" s="7" t="s">
        <v>682</v>
      </c>
      <c r="AF58" s="29" t="s">
        <v>334</v>
      </c>
      <c r="AG58" s="29" t="s">
        <v>335</v>
      </c>
      <c r="AH58" s="25" t="s">
        <v>97</v>
      </c>
      <c r="AI58" s="25" t="s">
        <v>97</v>
      </c>
      <c r="AJ58" s="25" t="s">
        <v>97</v>
      </c>
      <c r="AK58" s="29" t="s">
        <v>97</v>
      </c>
      <c r="AL58" s="29" t="s">
        <v>97</v>
      </c>
      <c r="AM58" s="29" t="s">
        <v>337</v>
      </c>
      <c r="AN58" s="22">
        <v>31795</v>
      </c>
      <c r="AO58" s="29" t="s">
        <v>97</v>
      </c>
      <c r="AP58" s="29" t="s">
        <v>112</v>
      </c>
      <c r="AQ58" s="22" t="s">
        <v>723</v>
      </c>
      <c r="AR58" s="22">
        <v>73</v>
      </c>
      <c r="AS58" s="28">
        <v>45378</v>
      </c>
      <c r="AT58" s="22" t="s">
        <v>97</v>
      </c>
      <c r="AU58" s="22" t="s">
        <v>97</v>
      </c>
      <c r="AV58" s="22" t="s">
        <v>97</v>
      </c>
      <c r="AW58" s="22" t="s">
        <v>97</v>
      </c>
      <c r="AX58" s="30">
        <v>45383</v>
      </c>
      <c r="AY58" s="30">
        <v>45747</v>
      </c>
      <c r="AZ58" s="22" t="s">
        <v>339</v>
      </c>
      <c r="BA58" s="22" t="s">
        <v>340</v>
      </c>
      <c r="BB58" s="22" t="s">
        <v>97</v>
      </c>
      <c r="BC58" s="22" t="s">
        <v>97</v>
      </c>
      <c r="BD58" s="22" t="s">
        <v>97</v>
      </c>
      <c r="BE58" s="22" t="s">
        <v>97</v>
      </c>
      <c r="BF58" s="7" t="str">
        <f>AE58</f>
        <v>EMPRESA DE TELECOMUNICACIONES DE BOGOTA SA ESP - ETB SA E.S.P</v>
      </c>
      <c r="BG58" s="27">
        <f>Y58</f>
        <v>82039393</v>
      </c>
      <c r="BH58" s="27" t="str">
        <f>L58</f>
        <v>2 2. Meses</v>
      </c>
      <c r="BI58" s="31">
        <f>M58</f>
        <v>12</v>
      </c>
      <c r="BJ58" s="31"/>
      <c r="BK58" s="26"/>
      <c r="BL58" s="27"/>
      <c r="BM58" s="27"/>
      <c r="BN58" s="27"/>
      <c r="BO58" s="27"/>
      <c r="BP58" s="27"/>
      <c r="BQ58" s="23"/>
      <c r="BR58" s="32"/>
      <c r="BS58" s="23"/>
      <c r="BT58" s="23"/>
      <c r="BU58" s="22"/>
      <c r="BV58" s="22"/>
      <c r="BW58" s="22"/>
      <c r="BX58" s="22"/>
      <c r="BY58" s="22"/>
      <c r="BZ58" s="22"/>
      <c r="CA58" s="22"/>
      <c r="CB58" s="23">
        <f t="shared" si="1"/>
        <v>0</v>
      </c>
      <c r="CC58" s="24">
        <f t="shared" si="2"/>
        <v>0</v>
      </c>
      <c r="CD58" s="25" t="str">
        <f t="shared" si="3"/>
        <v>3 3. Pago Parcial</v>
      </c>
      <c r="CE58" s="75"/>
      <c r="CF58" s="75"/>
      <c r="CG58" s="75"/>
      <c r="CH58" s="75"/>
      <c r="CI58" s="75"/>
      <c r="CJ58" s="75"/>
      <c r="CK58" s="75"/>
      <c r="CL58" s="75"/>
      <c r="CM58" s="76"/>
      <c r="CN58" s="26"/>
      <c r="CO58" s="26">
        <f t="shared" si="8"/>
        <v>0</v>
      </c>
      <c r="CP58" s="27">
        <f t="shared" si="4"/>
        <v>0</v>
      </c>
      <c r="CQ58" s="27">
        <f t="shared" si="5"/>
        <v>82039393</v>
      </c>
      <c r="CR58" s="22"/>
      <c r="CS58" s="22"/>
    </row>
    <row r="59" spans="1:97" ht="15" customHeight="1" x14ac:dyDescent="0.25">
      <c r="A59" s="84" t="s">
        <v>733</v>
      </c>
      <c r="B59" s="22" t="s">
        <v>92</v>
      </c>
      <c r="C59" s="22" t="s">
        <v>724</v>
      </c>
      <c r="D59" s="45" t="s">
        <v>685</v>
      </c>
      <c r="E59" s="28">
        <v>45378</v>
      </c>
      <c r="F59" s="22" t="s">
        <v>95</v>
      </c>
      <c r="G59" s="22" t="s">
        <v>96</v>
      </c>
      <c r="H59" s="22" t="s">
        <v>97</v>
      </c>
      <c r="I59" s="28">
        <v>45378</v>
      </c>
      <c r="J59" s="85" t="s">
        <v>739</v>
      </c>
      <c r="K59" s="22" t="s">
        <v>99</v>
      </c>
      <c r="L59" s="22" t="s">
        <v>100</v>
      </c>
      <c r="M59" s="85">
        <v>4</v>
      </c>
      <c r="N59" s="85" t="s">
        <v>189</v>
      </c>
      <c r="O59" s="85" t="s">
        <v>247</v>
      </c>
      <c r="P59" s="85" t="s">
        <v>261</v>
      </c>
      <c r="Q59" s="85">
        <v>52</v>
      </c>
      <c r="R59" s="28">
        <v>45324</v>
      </c>
      <c r="S59" s="23">
        <v>47325745</v>
      </c>
      <c r="T59" s="22" t="s">
        <v>172</v>
      </c>
      <c r="U59" s="23">
        <v>37860596</v>
      </c>
      <c r="V59" s="23">
        <v>9465149</v>
      </c>
      <c r="W59" s="85" t="s">
        <v>97</v>
      </c>
      <c r="X59" s="26">
        <v>0</v>
      </c>
      <c r="Y59" s="26">
        <f t="shared" si="0"/>
        <v>37860596</v>
      </c>
      <c r="Z59" s="85" t="s">
        <v>97</v>
      </c>
      <c r="AA59" s="85" t="s">
        <v>97</v>
      </c>
      <c r="AB59" s="85" t="s">
        <v>97</v>
      </c>
      <c r="AC59" s="85" t="s">
        <v>97</v>
      </c>
      <c r="AD59" s="85" t="s">
        <v>97</v>
      </c>
      <c r="AE59" s="90" t="s">
        <v>740</v>
      </c>
      <c r="AF59" s="22" t="s">
        <v>106</v>
      </c>
      <c r="AG59" s="22" t="s">
        <v>107</v>
      </c>
      <c r="AH59" s="85" t="s">
        <v>108</v>
      </c>
      <c r="AI59" s="85" t="s">
        <v>661</v>
      </c>
      <c r="AJ59" s="85" t="s">
        <v>661</v>
      </c>
      <c r="AK59" s="85" t="s">
        <v>741</v>
      </c>
      <c r="AL59" s="85" t="s">
        <v>254</v>
      </c>
      <c r="AM59" s="85" t="s">
        <v>97</v>
      </c>
      <c r="AN59" s="85" t="s">
        <v>97</v>
      </c>
      <c r="AO59" s="85" t="s">
        <v>97</v>
      </c>
      <c r="AP59" s="85" t="s">
        <v>112</v>
      </c>
      <c r="AQ59" s="85" t="s">
        <v>742</v>
      </c>
      <c r="AR59" s="85">
        <v>74</v>
      </c>
      <c r="AS59" s="96">
        <v>45383</v>
      </c>
      <c r="AT59" s="85" t="s">
        <v>97</v>
      </c>
      <c r="AU59" s="85" t="s">
        <v>97</v>
      </c>
      <c r="AV59" s="85" t="s">
        <v>97</v>
      </c>
      <c r="AW59" s="85" t="s">
        <v>97</v>
      </c>
      <c r="AX59" s="52">
        <v>45383</v>
      </c>
      <c r="AY59" s="52">
        <v>45503</v>
      </c>
      <c r="AZ59" s="22" t="s">
        <v>210</v>
      </c>
      <c r="BA59" s="22" t="s">
        <v>211</v>
      </c>
      <c r="BB59" s="22" t="s">
        <v>97</v>
      </c>
      <c r="BC59" s="22" t="s">
        <v>97</v>
      </c>
      <c r="BD59" s="22" t="s">
        <v>97</v>
      </c>
      <c r="BE59" s="22" t="s">
        <v>97</v>
      </c>
      <c r="BF59" s="85" t="str">
        <f>AE59</f>
        <v>DIEGO DAVID BARRAGAN FERRO</v>
      </c>
      <c r="BG59" s="103">
        <f>Y59</f>
        <v>37860596</v>
      </c>
      <c r="BH59" s="27" t="str">
        <f>L59</f>
        <v>2 2. Meses</v>
      </c>
      <c r="BI59" s="85">
        <f>M59</f>
        <v>4</v>
      </c>
      <c r="BJ59" s="85"/>
      <c r="BK59" s="85"/>
      <c r="BL59" s="85"/>
      <c r="BM59" s="85"/>
      <c r="BN59" s="85"/>
      <c r="BO59" s="85"/>
      <c r="BP59" s="85"/>
      <c r="BQ59" s="85"/>
      <c r="BR59" s="85"/>
      <c r="BS59" s="85"/>
      <c r="BT59" s="85"/>
      <c r="BU59" s="85"/>
      <c r="BV59" s="85"/>
      <c r="BW59" s="85"/>
      <c r="BX59" s="85"/>
      <c r="BY59" s="85"/>
      <c r="BZ59" s="85"/>
      <c r="CA59" s="85"/>
      <c r="CB59" s="85"/>
      <c r="CC59" s="85"/>
      <c r="CD59" s="85"/>
      <c r="CE59" s="85"/>
      <c r="CF59" s="85"/>
      <c r="CG59" s="85"/>
      <c r="CH59" s="85"/>
      <c r="CI59" s="85"/>
      <c r="CJ59" s="85"/>
      <c r="CK59" s="85"/>
      <c r="CL59" s="85"/>
      <c r="CM59" s="85"/>
      <c r="CN59" s="85"/>
      <c r="CO59" s="85"/>
      <c r="CP59" s="85"/>
      <c r="CQ59" s="85"/>
      <c r="CR59" s="85"/>
      <c r="CS59" s="85"/>
    </row>
    <row r="60" spans="1:97" ht="15" customHeight="1" x14ac:dyDescent="0.25">
      <c r="A60" s="80" t="s">
        <v>750</v>
      </c>
      <c r="B60" s="85" t="s">
        <v>92</v>
      </c>
      <c r="C60" s="85" t="s">
        <v>700</v>
      </c>
      <c r="D60" s="85" t="s">
        <v>701</v>
      </c>
      <c r="E60" s="28">
        <v>45385</v>
      </c>
      <c r="F60" s="22" t="s">
        <v>95</v>
      </c>
      <c r="G60" s="22" t="s">
        <v>96</v>
      </c>
      <c r="H60" s="22" t="s">
        <v>97</v>
      </c>
      <c r="I60" s="28">
        <v>45385</v>
      </c>
      <c r="J60" s="22" t="s">
        <v>796</v>
      </c>
      <c r="K60" s="22" t="s">
        <v>99</v>
      </c>
      <c r="L60" s="22" t="s">
        <v>329</v>
      </c>
      <c r="M60" s="22">
        <v>87</v>
      </c>
      <c r="N60" s="22" t="s">
        <v>330</v>
      </c>
      <c r="O60" s="22" t="s">
        <v>331</v>
      </c>
      <c r="P60" s="22" t="s">
        <v>261</v>
      </c>
      <c r="Q60" s="22">
        <v>79</v>
      </c>
      <c r="R60" s="28">
        <v>45351</v>
      </c>
      <c r="S60" s="23">
        <v>31722320</v>
      </c>
      <c r="T60" s="22" t="s">
        <v>172</v>
      </c>
      <c r="U60" s="23">
        <v>22998682</v>
      </c>
      <c r="V60" s="23">
        <v>7930580</v>
      </c>
      <c r="W60" s="22" t="s">
        <v>97</v>
      </c>
      <c r="X60" s="26">
        <v>0</v>
      </c>
      <c r="Y60" s="26">
        <f t="shared" si="0"/>
        <v>22998682</v>
      </c>
      <c r="Z60" s="22" t="s">
        <v>97</v>
      </c>
      <c r="AA60" s="22" t="s">
        <v>97</v>
      </c>
      <c r="AB60" s="22" t="s">
        <v>97</v>
      </c>
      <c r="AC60" s="22" t="s">
        <v>97</v>
      </c>
      <c r="AD60" s="22" t="s">
        <v>97</v>
      </c>
      <c r="AE60" s="7" t="s">
        <v>822</v>
      </c>
      <c r="AF60" s="29" t="s">
        <v>106</v>
      </c>
      <c r="AG60" s="29" t="s">
        <v>107</v>
      </c>
      <c r="AH60" s="22" t="s">
        <v>108</v>
      </c>
      <c r="AI60" s="22" t="s">
        <v>661</v>
      </c>
      <c r="AJ60" s="22" t="s">
        <v>661</v>
      </c>
      <c r="AK60" s="22" t="s">
        <v>220</v>
      </c>
      <c r="AL60" s="22" t="s">
        <v>458</v>
      </c>
      <c r="AM60" s="22" t="s">
        <v>97</v>
      </c>
      <c r="AN60" s="22" t="s">
        <v>97</v>
      </c>
      <c r="AO60" s="22" t="s">
        <v>97</v>
      </c>
      <c r="AP60" s="22" t="s">
        <v>112</v>
      </c>
      <c r="AQ60" s="22" t="s">
        <v>843</v>
      </c>
      <c r="AR60" s="22">
        <v>78</v>
      </c>
      <c r="AS60" s="28">
        <v>45386</v>
      </c>
      <c r="AT60" s="29" t="s">
        <v>97</v>
      </c>
      <c r="AU60" s="29" t="s">
        <v>97</v>
      </c>
      <c r="AV60" s="29" t="s">
        <v>97</v>
      </c>
      <c r="AW60" s="29" t="s">
        <v>97</v>
      </c>
      <c r="AX60" s="52">
        <v>45386</v>
      </c>
      <c r="AY60" s="52">
        <v>45473</v>
      </c>
      <c r="AZ60" s="22" t="s">
        <v>339</v>
      </c>
      <c r="BA60" s="22" t="s">
        <v>340</v>
      </c>
      <c r="BB60" s="22" t="s">
        <v>97</v>
      </c>
      <c r="BC60" s="22" t="s">
        <v>97</v>
      </c>
      <c r="BD60" s="22" t="s">
        <v>97</v>
      </c>
      <c r="BE60" s="22" t="s">
        <v>97</v>
      </c>
      <c r="BF60" s="7" t="str">
        <f>AE60</f>
        <v>HECTOR ALEXANDER MARTINEZ SILVA</v>
      </c>
      <c r="BG60" s="27">
        <f>Y60</f>
        <v>22998682</v>
      </c>
      <c r="BH60" s="27" t="str">
        <f>L60</f>
        <v>1 1. Días</v>
      </c>
      <c r="BI60" s="31">
        <f>M60</f>
        <v>87</v>
      </c>
      <c r="BJ60" s="31"/>
      <c r="BK60" s="26"/>
      <c r="BL60" s="27"/>
      <c r="BM60" s="27"/>
      <c r="BN60" s="27"/>
      <c r="BO60" s="27"/>
      <c r="BP60" s="27"/>
      <c r="BQ60" s="23"/>
      <c r="BR60" s="32"/>
      <c r="BS60" s="23"/>
      <c r="BT60" s="23"/>
      <c r="BU60" s="22"/>
      <c r="BV60" s="22"/>
      <c r="BW60" s="22"/>
      <c r="BX60" s="22"/>
      <c r="BY60" s="22"/>
      <c r="BZ60" s="22"/>
      <c r="CA60" s="22"/>
      <c r="CB60" s="23">
        <f t="shared" ref="CB60:CB80" si="9">SUM(BJ60:CA60)</f>
        <v>0</v>
      </c>
      <c r="CC60" s="24">
        <f t="shared" ref="CC60:CC80" si="10">CB60/BG60</f>
        <v>0</v>
      </c>
      <c r="CD60" s="22" t="str">
        <f t="shared" ref="CD60:CD80" si="11">IF(CC60=1,"4 4. Pago definitivo","3 3. Pago Parcial")</f>
        <v>3 3. Pago Parcial</v>
      </c>
      <c r="CE60" s="97"/>
      <c r="CF60" s="97"/>
      <c r="CG60" s="97"/>
      <c r="CH60" s="97"/>
      <c r="CI60" s="97"/>
      <c r="CJ60" s="104"/>
      <c r="CK60" s="97"/>
      <c r="CL60" s="97"/>
      <c r="CM60" s="105"/>
      <c r="CN60" s="26"/>
      <c r="CO60" s="26">
        <f t="shared" ref="CO60:CO76" si="12">CN60</f>
        <v>0</v>
      </c>
      <c r="CP60" s="27">
        <f t="shared" ref="CP60:CP80" si="13">CB60</f>
        <v>0</v>
      </c>
      <c r="CQ60" s="27">
        <f t="shared" ref="CQ60:CQ80" si="14">BG60-CB60</f>
        <v>22998682</v>
      </c>
      <c r="CR60" s="22"/>
      <c r="CS60" s="22"/>
    </row>
    <row r="61" spans="1:97" ht="15" customHeight="1" x14ac:dyDescent="0.25">
      <c r="A61" s="83" t="s">
        <v>751</v>
      </c>
      <c r="B61" s="85" t="s">
        <v>92</v>
      </c>
      <c r="C61" s="22" t="s">
        <v>725</v>
      </c>
      <c r="D61" s="45" t="s">
        <v>726</v>
      </c>
      <c r="E61" s="28">
        <v>45385</v>
      </c>
      <c r="F61" s="22" t="s">
        <v>95</v>
      </c>
      <c r="G61" s="22" t="s">
        <v>96</v>
      </c>
      <c r="H61" s="22" t="s">
        <v>97</v>
      </c>
      <c r="I61" s="28">
        <v>45385</v>
      </c>
      <c r="J61" s="22" t="s">
        <v>797</v>
      </c>
      <c r="K61" s="22" t="s">
        <v>99</v>
      </c>
      <c r="L61" s="22" t="s">
        <v>329</v>
      </c>
      <c r="M61" s="22">
        <v>89</v>
      </c>
      <c r="N61" s="22" t="s">
        <v>330</v>
      </c>
      <c r="O61" s="22" t="s">
        <v>331</v>
      </c>
      <c r="P61" s="22" t="s">
        <v>261</v>
      </c>
      <c r="Q61" s="22">
        <v>78</v>
      </c>
      <c r="R61" s="28">
        <v>45351</v>
      </c>
      <c r="S61" s="23">
        <v>32309772</v>
      </c>
      <c r="T61" s="22" t="s">
        <v>172</v>
      </c>
      <c r="U61" s="23">
        <v>23963081</v>
      </c>
      <c r="V61" s="23">
        <v>8077443</v>
      </c>
      <c r="W61" s="22" t="s">
        <v>97</v>
      </c>
      <c r="X61" s="26">
        <v>0</v>
      </c>
      <c r="Y61" s="26">
        <f t="shared" si="0"/>
        <v>23963081</v>
      </c>
      <c r="Z61" s="22" t="s">
        <v>97</v>
      </c>
      <c r="AA61" s="22" t="s">
        <v>97</v>
      </c>
      <c r="AB61" s="22" t="s">
        <v>97</v>
      </c>
      <c r="AC61" s="22" t="s">
        <v>97</v>
      </c>
      <c r="AD61" s="22" t="s">
        <v>97</v>
      </c>
      <c r="AE61" s="7" t="s">
        <v>823</v>
      </c>
      <c r="AF61" s="29" t="s">
        <v>106</v>
      </c>
      <c r="AG61" s="29" t="s">
        <v>107</v>
      </c>
      <c r="AH61" s="22" t="s">
        <v>108</v>
      </c>
      <c r="AI61" s="22" t="s">
        <v>290</v>
      </c>
      <c r="AJ61" s="22" t="s">
        <v>844</v>
      </c>
      <c r="AK61" s="22" t="s">
        <v>220</v>
      </c>
      <c r="AL61" s="25" t="s">
        <v>458</v>
      </c>
      <c r="AM61" s="22" t="s">
        <v>97</v>
      </c>
      <c r="AN61" s="22" t="s">
        <v>97</v>
      </c>
      <c r="AO61" s="22" t="s">
        <v>97</v>
      </c>
      <c r="AP61" s="22" t="s">
        <v>112</v>
      </c>
      <c r="AQ61" s="22" t="s">
        <v>845</v>
      </c>
      <c r="AR61" s="7">
        <v>76</v>
      </c>
      <c r="AS61" s="52">
        <v>45385</v>
      </c>
      <c r="AT61" s="22" t="s">
        <v>97</v>
      </c>
      <c r="AU61" s="22" t="s">
        <v>97</v>
      </c>
      <c r="AV61" s="22" t="s">
        <v>97</v>
      </c>
      <c r="AW61" s="22" t="s">
        <v>97</v>
      </c>
      <c r="AX61" s="52">
        <v>45385</v>
      </c>
      <c r="AY61" s="52">
        <v>45474</v>
      </c>
      <c r="AZ61" s="22" t="s">
        <v>339</v>
      </c>
      <c r="BA61" s="22" t="s">
        <v>340</v>
      </c>
      <c r="BB61" s="22" t="s">
        <v>97</v>
      </c>
      <c r="BC61" s="22" t="s">
        <v>97</v>
      </c>
      <c r="BD61" s="22" t="s">
        <v>97</v>
      </c>
      <c r="BE61" s="22" t="s">
        <v>97</v>
      </c>
      <c r="BF61" s="7" t="str">
        <f>AE61</f>
        <v>FERNANDO BERNAL ROCHA</v>
      </c>
      <c r="BG61" s="27">
        <f>Y61</f>
        <v>23963081</v>
      </c>
      <c r="BH61" s="27" t="str">
        <f>L61</f>
        <v>1 1. Días</v>
      </c>
      <c r="BI61" s="31">
        <f>M61</f>
        <v>89</v>
      </c>
      <c r="BJ61" s="31"/>
      <c r="BK61" s="26"/>
      <c r="BL61" s="27"/>
      <c r="BM61" s="27"/>
      <c r="BN61" s="27"/>
      <c r="BO61" s="27"/>
      <c r="BP61" s="27"/>
      <c r="BQ61" s="23"/>
      <c r="BR61" s="32"/>
      <c r="BS61" s="23"/>
      <c r="BT61" s="23"/>
      <c r="BU61" s="22"/>
      <c r="BV61" s="22"/>
      <c r="BW61" s="22"/>
      <c r="BX61" s="22"/>
      <c r="BY61" s="22"/>
      <c r="BZ61" s="22"/>
      <c r="CA61" s="22"/>
      <c r="CB61" s="23">
        <f t="shared" si="9"/>
        <v>0</v>
      </c>
      <c r="CC61" s="24">
        <f t="shared" si="10"/>
        <v>0</v>
      </c>
      <c r="CD61" s="25" t="str">
        <f t="shared" si="11"/>
        <v>3 3. Pago Parcial</v>
      </c>
      <c r="CE61" s="75"/>
      <c r="CF61" s="75"/>
      <c r="CG61" s="75"/>
      <c r="CH61" s="75"/>
      <c r="CI61" s="75"/>
      <c r="CJ61" s="94"/>
      <c r="CK61" s="75"/>
      <c r="CL61" s="75"/>
      <c r="CM61" s="76"/>
      <c r="CN61" s="26"/>
      <c r="CO61" s="26">
        <f t="shared" si="12"/>
        <v>0</v>
      </c>
      <c r="CP61" s="27">
        <f t="shared" si="13"/>
        <v>0</v>
      </c>
      <c r="CQ61" s="27">
        <f t="shared" si="14"/>
        <v>23963081</v>
      </c>
      <c r="CR61" s="22"/>
      <c r="CS61" s="22"/>
    </row>
    <row r="62" spans="1:97" ht="15" customHeight="1" x14ac:dyDescent="0.25">
      <c r="A62" s="83" t="s">
        <v>734</v>
      </c>
      <c r="B62" s="85" t="s">
        <v>92</v>
      </c>
      <c r="C62" s="22" t="s">
        <v>727</v>
      </c>
      <c r="D62" s="45" t="s">
        <v>728</v>
      </c>
      <c r="E62" s="28">
        <v>45383</v>
      </c>
      <c r="F62" s="22" t="s">
        <v>95</v>
      </c>
      <c r="G62" s="22" t="s">
        <v>96</v>
      </c>
      <c r="H62" s="22" t="s">
        <v>97</v>
      </c>
      <c r="I62" s="28">
        <v>45383</v>
      </c>
      <c r="J62" s="25" t="s">
        <v>735</v>
      </c>
      <c r="K62" s="22" t="s">
        <v>99</v>
      </c>
      <c r="L62" s="22" t="s">
        <v>100</v>
      </c>
      <c r="M62" s="22">
        <v>3</v>
      </c>
      <c r="N62" s="22" t="s">
        <v>189</v>
      </c>
      <c r="O62" s="22" t="s">
        <v>247</v>
      </c>
      <c r="P62" s="22" t="s">
        <v>261</v>
      </c>
      <c r="Q62" s="22">
        <v>98</v>
      </c>
      <c r="R62" s="28">
        <v>45366</v>
      </c>
      <c r="S62" s="23">
        <v>34696286</v>
      </c>
      <c r="T62" s="22" t="s">
        <v>172</v>
      </c>
      <c r="U62" s="23">
        <v>34696284</v>
      </c>
      <c r="V62" s="23">
        <v>11565428</v>
      </c>
      <c r="W62" s="46" t="s">
        <v>97</v>
      </c>
      <c r="X62" s="26">
        <v>0</v>
      </c>
      <c r="Y62" s="26">
        <f t="shared" si="0"/>
        <v>34696284</v>
      </c>
      <c r="Z62" s="22" t="s">
        <v>97</v>
      </c>
      <c r="AA62" s="46" t="s">
        <v>97</v>
      </c>
      <c r="AB62" s="22" t="s">
        <v>97</v>
      </c>
      <c r="AC62" s="22" t="s">
        <v>97</v>
      </c>
      <c r="AD62" s="22" t="s">
        <v>97</v>
      </c>
      <c r="AE62" s="7" t="s">
        <v>736</v>
      </c>
      <c r="AF62" s="29" t="s">
        <v>106</v>
      </c>
      <c r="AG62" s="29" t="s">
        <v>107</v>
      </c>
      <c r="AH62" s="22" t="s">
        <v>108</v>
      </c>
      <c r="AI62" s="22" t="s">
        <v>661</v>
      </c>
      <c r="AJ62" s="22" t="s">
        <v>661</v>
      </c>
      <c r="AK62" s="22" t="s">
        <v>737</v>
      </c>
      <c r="AL62" s="22" t="s">
        <v>254</v>
      </c>
      <c r="AM62" s="22" t="s">
        <v>97</v>
      </c>
      <c r="AN62" s="22" t="s">
        <v>97</v>
      </c>
      <c r="AO62" s="22" t="s">
        <v>97</v>
      </c>
      <c r="AP62" s="22" t="s">
        <v>112</v>
      </c>
      <c r="AQ62" s="22" t="s">
        <v>738</v>
      </c>
      <c r="AR62" s="22">
        <v>75</v>
      </c>
      <c r="AS62" s="28">
        <v>45384</v>
      </c>
      <c r="AT62" s="29" t="s">
        <v>97</v>
      </c>
      <c r="AU62" s="29" t="s">
        <v>97</v>
      </c>
      <c r="AV62" s="29" t="s">
        <v>97</v>
      </c>
      <c r="AW62" s="46" t="s">
        <v>97</v>
      </c>
      <c r="AX62" s="30">
        <v>45384</v>
      </c>
      <c r="AY62" s="30">
        <v>45383</v>
      </c>
      <c r="AZ62" s="22" t="s">
        <v>210</v>
      </c>
      <c r="BA62" s="22" t="s">
        <v>211</v>
      </c>
      <c r="BB62" s="22" t="s">
        <v>97</v>
      </c>
      <c r="BC62" s="22" t="s">
        <v>97</v>
      </c>
      <c r="BD62" s="22" t="s">
        <v>97</v>
      </c>
      <c r="BE62" s="22" t="s">
        <v>97</v>
      </c>
      <c r="BF62" s="7" t="str">
        <f>AE62</f>
        <v>JUAN DAVID DUQUE BOTERO</v>
      </c>
      <c r="BG62" s="27">
        <f>Y62</f>
        <v>34696284</v>
      </c>
      <c r="BH62" s="27" t="str">
        <f>L62</f>
        <v>2 2. Meses</v>
      </c>
      <c r="BI62" s="31">
        <f>M62</f>
        <v>3</v>
      </c>
      <c r="BJ62" s="31"/>
      <c r="BK62" s="26"/>
      <c r="BL62" s="27"/>
      <c r="BM62" s="27"/>
      <c r="BN62" s="27"/>
      <c r="BO62" s="27"/>
      <c r="BP62" s="27"/>
      <c r="BQ62" s="23"/>
      <c r="BR62" s="32"/>
      <c r="BS62" s="23"/>
      <c r="BT62" s="23"/>
      <c r="BU62" s="22"/>
      <c r="BV62" s="22"/>
      <c r="BW62" s="22"/>
      <c r="BX62" s="22"/>
      <c r="BY62" s="22"/>
      <c r="BZ62" s="22"/>
      <c r="CA62" s="22"/>
      <c r="CB62" s="23">
        <f t="shared" si="9"/>
        <v>0</v>
      </c>
      <c r="CC62" s="24">
        <f t="shared" si="10"/>
        <v>0</v>
      </c>
      <c r="CD62" s="25" t="str">
        <f t="shared" si="11"/>
        <v>3 3. Pago Parcial</v>
      </c>
      <c r="CE62" s="75"/>
      <c r="CF62" s="75"/>
      <c r="CG62" s="75"/>
      <c r="CH62" s="75"/>
      <c r="CI62" s="75"/>
      <c r="CJ62" s="94"/>
      <c r="CK62" s="75"/>
      <c r="CL62" s="75"/>
      <c r="CM62" s="76"/>
      <c r="CN62" s="26"/>
      <c r="CO62" s="26">
        <f t="shared" si="12"/>
        <v>0</v>
      </c>
      <c r="CP62" s="27">
        <f t="shared" si="13"/>
        <v>0</v>
      </c>
      <c r="CQ62" s="27">
        <f t="shared" si="14"/>
        <v>34696284</v>
      </c>
      <c r="CR62" s="22"/>
      <c r="CS62" s="22"/>
    </row>
    <row r="63" spans="1:97" ht="15" customHeight="1" x14ac:dyDescent="0.25">
      <c r="A63" s="83" t="s">
        <v>752</v>
      </c>
      <c r="B63" s="85" t="s">
        <v>92</v>
      </c>
      <c r="C63" s="22" t="s">
        <v>729</v>
      </c>
      <c r="D63" s="45" t="s">
        <v>730</v>
      </c>
      <c r="E63" s="28">
        <v>45385</v>
      </c>
      <c r="F63" s="22" t="s">
        <v>95</v>
      </c>
      <c r="G63" s="22" t="s">
        <v>96</v>
      </c>
      <c r="H63" s="22" t="s">
        <v>97</v>
      </c>
      <c r="I63" s="28">
        <v>45385</v>
      </c>
      <c r="J63" s="25" t="s">
        <v>798</v>
      </c>
      <c r="K63" s="22" t="s">
        <v>99</v>
      </c>
      <c r="L63" s="22" t="s">
        <v>329</v>
      </c>
      <c r="M63" s="22">
        <v>87</v>
      </c>
      <c r="N63" s="22" t="s">
        <v>330</v>
      </c>
      <c r="O63" s="22" t="s">
        <v>331</v>
      </c>
      <c r="P63" s="22" t="s">
        <v>261</v>
      </c>
      <c r="Q63" s="22">
        <v>105</v>
      </c>
      <c r="R63" s="28">
        <v>45366</v>
      </c>
      <c r="S63" s="23">
        <v>33109776</v>
      </c>
      <c r="T63" s="22" t="s">
        <v>172</v>
      </c>
      <c r="U63" s="23">
        <v>24004588</v>
      </c>
      <c r="V63" s="23">
        <v>8277444</v>
      </c>
      <c r="W63" s="22" t="s">
        <v>97</v>
      </c>
      <c r="X63" s="26">
        <v>0</v>
      </c>
      <c r="Y63" s="26">
        <f t="shared" si="0"/>
        <v>24004588</v>
      </c>
      <c r="Z63" s="22" t="s">
        <v>97</v>
      </c>
      <c r="AA63" s="22" t="s">
        <v>97</v>
      </c>
      <c r="AB63" s="22" t="s">
        <v>97</v>
      </c>
      <c r="AC63" s="22" t="s">
        <v>97</v>
      </c>
      <c r="AD63" s="46" t="s">
        <v>97</v>
      </c>
      <c r="AE63" s="7" t="s">
        <v>824</v>
      </c>
      <c r="AF63" s="29" t="s">
        <v>106</v>
      </c>
      <c r="AG63" s="29" t="s">
        <v>107</v>
      </c>
      <c r="AH63" s="22" t="s">
        <v>108</v>
      </c>
      <c r="AI63" s="22" t="s">
        <v>661</v>
      </c>
      <c r="AJ63" s="22" t="s">
        <v>661</v>
      </c>
      <c r="AK63" s="22" t="s">
        <v>227</v>
      </c>
      <c r="AL63" s="22" t="s">
        <v>846</v>
      </c>
      <c r="AM63" s="22" t="s">
        <v>97</v>
      </c>
      <c r="AN63" s="22" t="s">
        <v>97</v>
      </c>
      <c r="AO63" s="22" t="s">
        <v>97</v>
      </c>
      <c r="AP63" s="22" t="s">
        <v>112</v>
      </c>
      <c r="AQ63" s="22" t="s">
        <v>847</v>
      </c>
      <c r="AR63" s="22">
        <v>79</v>
      </c>
      <c r="AS63" s="28">
        <v>45386</v>
      </c>
      <c r="AT63" s="29" t="s">
        <v>97</v>
      </c>
      <c r="AU63" s="22" t="s">
        <v>97</v>
      </c>
      <c r="AV63" s="29" t="s">
        <v>97</v>
      </c>
      <c r="AW63" s="22" t="s">
        <v>97</v>
      </c>
      <c r="AX63" s="30">
        <v>45386</v>
      </c>
      <c r="AY63" s="30">
        <v>45473</v>
      </c>
      <c r="AZ63" s="22" t="s">
        <v>339</v>
      </c>
      <c r="BA63" s="22" t="s">
        <v>340</v>
      </c>
      <c r="BB63" s="22" t="s">
        <v>97</v>
      </c>
      <c r="BC63" s="22" t="s">
        <v>97</v>
      </c>
      <c r="BD63" s="22" t="s">
        <v>97</v>
      </c>
      <c r="BE63" s="22" t="s">
        <v>97</v>
      </c>
      <c r="BF63" s="7" t="str">
        <f>AE63</f>
        <v>YEISON MORENO GOMEZ</v>
      </c>
      <c r="BG63" s="27">
        <f>Y63</f>
        <v>24004588</v>
      </c>
      <c r="BH63" s="27" t="str">
        <f>L63</f>
        <v>1 1. Días</v>
      </c>
      <c r="BI63" s="31">
        <f>M63</f>
        <v>87</v>
      </c>
      <c r="BJ63" s="31"/>
      <c r="BK63" s="26"/>
      <c r="BL63" s="27"/>
      <c r="BM63" s="27"/>
      <c r="BN63" s="27"/>
      <c r="BO63" s="27"/>
      <c r="BP63" s="27"/>
      <c r="BQ63" s="23"/>
      <c r="BR63" s="32"/>
      <c r="BS63" s="23"/>
      <c r="BT63" s="23"/>
      <c r="BU63" s="22"/>
      <c r="BV63" s="22"/>
      <c r="BW63" s="22"/>
      <c r="BX63" s="22"/>
      <c r="BY63" s="22"/>
      <c r="BZ63" s="22"/>
      <c r="CA63" s="22"/>
      <c r="CB63" s="23">
        <f t="shared" si="9"/>
        <v>0</v>
      </c>
      <c r="CC63" s="24">
        <f t="shared" si="10"/>
        <v>0</v>
      </c>
      <c r="CD63" s="25" t="str">
        <f t="shared" si="11"/>
        <v>3 3. Pago Parcial</v>
      </c>
      <c r="CE63" s="75"/>
      <c r="CF63" s="75"/>
      <c r="CG63" s="75"/>
      <c r="CH63" s="75"/>
      <c r="CI63" s="75"/>
      <c r="CJ63" s="94"/>
      <c r="CK63" s="75"/>
      <c r="CL63" s="75"/>
      <c r="CM63" s="76"/>
      <c r="CN63" s="26"/>
      <c r="CO63" s="26">
        <f t="shared" si="12"/>
        <v>0</v>
      </c>
      <c r="CP63" s="27">
        <f t="shared" si="13"/>
        <v>0</v>
      </c>
      <c r="CQ63" s="27">
        <f t="shared" si="14"/>
        <v>24004588</v>
      </c>
      <c r="CR63" s="22"/>
      <c r="CS63" s="22"/>
    </row>
    <row r="64" spans="1:97" ht="15" customHeight="1" x14ac:dyDescent="0.25">
      <c r="A64" s="83" t="s">
        <v>743</v>
      </c>
      <c r="B64" s="85" t="s">
        <v>92</v>
      </c>
      <c r="C64" s="22" t="s">
        <v>731</v>
      </c>
      <c r="D64" s="45" t="s">
        <v>732</v>
      </c>
      <c r="E64" s="28">
        <v>45387</v>
      </c>
      <c r="F64" s="22" t="s">
        <v>95</v>
      </c>
      <c r="G64" s="22" t="s">
        <v>96</v>
      </c>
      <c r="H64" s="22" t="s">
        <v>97</v>
      </c>
      <c r="I64" s="28">
        <v>45387</v>
      </c>
      <c r="J64" s="25" t="s">
        <v>744</v>
      </c>
      <c r="K64" s="22" t="s">
        <v>99</v>
      </c>
      <c r="L64" s="22" t="s">
        <v>100</v>
      </c>
      <c r="M64" s="22">
        <v>4</v>
      </c>
      <c r="N64" s="22" t="s">
        <v>189</v>
      </c>
      <c r="O64" s="22" t="s">
        <v>247</v>
      </c>
      <c r="P64" s="22" t="s">
        <v>261</v>
      </c>
      <c r="Q64" s="22">
        <v>95</v>
      </c>
      <c r="R64" s="28">
        <v>45365</v>
      </c>
      <c r="S64" s="23">
        <v>61682292</v>
      </c>
      <c r="T64" s="22" t="s">
        <v>172</v>
      </c>
      <c r="U64" s="23">
        <v>61682292</v>
      </c>
      <c r="V64" s="23">
        <v>15420573</v>
      </c>
      <c r="W64" s="46" t="s">
        <v>97</v>
      </c>
      <c r="X64" s="26">
        <v>0</v>
      </c>
      <c r="Y64" s="26">
        <f t="shared" si="0"/>
        <v>61682292</v>
      </c>
      <c r="Z64" s="22" t="s">
        <v>97</v>
      </c>
      <c r="AA64" s="46" t="s">
        <v>97</v>
      </c>
      <c r="AB64" s="22" t="s">
        <v>97</v>
      </c>
      <c r="AC64" s="22" t="s">
        <v>97</v>
      </c>
      <c r="AD64" s="22" t="s">
        <v>97</v>
      </c>
      <c r="AE64" s="7" t="s">
        <v>745</v>
      </c>
      <c r="AF64" s="29" t="s">
        <v>334</v>
      </c>
      <c r="AG64" s="29" t="s">
        <v>335</v>
      </c>
      <c r="AH64" s="22" t="s">
        <v>108</v>
      </c>
      <c r="AI64" s="22" t="s">
        <v>97</v>
      </c>
      <c r="AJ64" s="22" t="s">
        <v>97</v>
      </c>
      <c r="AK64" s="22" t="s">
        <v>746</v>
      </c>
      <c r="AL64" s="22" t="s">
        <v>97</v>
      </c>
      <c r="AM64" s="22" t="s">
        <v>97</v>
      </c>
      <c r="AN64" s="22" t="s">
        <v>97</v>
      </c>
      <c r="AO64" s="22" t="s">
        <v>97</v>
      </c>
      <c r="AP64" s="22" t="s">
        <v>112</v>
      </c>
      <c r="AQ64" s="22" t="s">
        <v>747</v>
      </c>
      <c r="AR64" s="22">
        <v>84</v>
      </c>
      <c r="AS64" s="28">
        <v>45390</v>
      </c>
      <c r="AT64" s="29" t="s">
        <v>97</v>
      </c>
      <c r="AU64" s="22" t="s">
        <v>97</v>
      </c>
      <c r="AV64" s="29" t="s">
        <v>97</v>
      </c>
      <c r="AW64" s="46" t="s">
        <v>97</v>
      </c>
      <c r="AX64" s="30">
        <v>45392</v>
      </c>
      <c r="AY64" s="30">
        <v>45513</v>
      </c>
      <c r="AZ64" s="22" t="s">
        <v>230</v>
      </c>
      <c r="BA64" s="53" t="s">
        <v>748</v>
      </c>
      <c r="BB64" s="22" t="s">
        <v>97</v>
      </c>
      <c r="BC64" s="22" t="s">
        <v>97</v>
      </c>
      <c r="BD64" s="22" t="s">
        <v>97</v>
      </c>
      <c r="BE64" s="22" t="s">
        <v>97</v>
      </c>
      <c r="BF64" s="7" t="str">
        <f>AE64</f>
        <v>MEDELLÍN &amp; DURÁN
ABOGADOS</v>
      </c>
      <c r="BG64" s="27">
        <f>Y64</f>
        <v>61682292</v>
      </c>
      <c r="BH64" s="27" t="str">
        <f>L64</f>
        <v>2 2. Meses</v>
      </c>
      <c r="BI64" s="31">
        <f>M64</f>
        <v>4</v>
      </c>
      <c r="BJ64" s="31"/>
      <c r="BK64" s="26"/>
      <c r="BL64" s="27"/>
      <c r="BM64" s="27"/>
      <c r="BN64" s="27"/>
      <c r="BO64" s="27"/>
      <c r="BP64" s="27"/>
      <c r="BQ64" s="23"/>
      <c r="BR64" s="32"/>
      <c r="BS64" s="23"/>
      <c r="BT64" s="23"/>
      <c r="BU64" s="22"/>
      <c r="BV64" s="22"/>
      <c r="BW64" s="22"/>
      <c r="BX64" s="22"/>
      <c r="BY64" s="22"/>
      <c r="BZ64" s="22"/>
      <c r="CA64" s="22"/>
      <c r="CB64" s="23">
        <f t="shared" si="9"/>
        <v>0</v>
      </c>
      <c r="CC64" s="24">
        <f t="shared" si="10"/>
        <v>0</v>
      </c>
      <c r="CD64" s="25" t="str">
        <f t="shared" si="11"/>
        <v>3 3. Pago Parcial</v>
      </c>
      <c r="CE64" s="75"/>
      <c r="CF64" s="75"/>
      <c r="CG64" s="75"/>
      <c r="CH64" s="75"/>
      <c r="CI64" s="75"/>
      <c r="CJ64" s="75"/>
      <c r="CK64" s="75"/>
      <c r="CL64" s="75"/>
      <c r="CM64" s="76"/>
      <c r="CN64" s="26"/>
      <c r="CO64" s="26">
        <f t="shared" si="12"/>
        <v>0</v>
      </c>
      <c r="CP64" s="27">
        <f t="shared" si="13"/>
        <v>0</v>
      </c>
      <c r="CQ64" s="27">
        <f t="shared" si="14"/>
        <v>61682292</v>
      </c>
      <c r="CR64" s="22"/>
      <c r="CS64" s="22"/>
    </row>
    <row r="65" spans="1:97" ht="15" customHeight="1" x14ac:dyDescent="0.25">
      <c r="A65" s="83" t="s">
        <v>753</v>
      </c>
      <c r="B65" s="85" t="s">
        <v>92</v>
      </c>
      <c r="C65" s="22" t="s">
        <v>765</v>
      </c>
      <c r="D65" s="45" t="s">
        <v>766</v>
      </c>
      <c r="E65" s="28">
        <v>45385</v>
      </c>
      <c r="F65" s="22" t="s">
        <v>95</v>
      </c>
      <c r="G65" s="22" t="s">
        <v>96</v>
      </c>
      <c r="H65" s="22" t="s">
        <v>97</v>
      </c>
      <c r="I65" s="28">
        <v>45385</v>
      </c>
      <c r="J65" s="25" t="s">
        <v>799</v>
      </c>
      <c r="K65" s="22" t="s">
        <v>99</v>
      </c>
      <c r="L65" s="22" t="s">
        <v>100</v>
      </c>
      <c r="M65" s="22">
        <v>4</v>
      </c>
      <c r="N65" s="22" t="s">
        <v>189</v>
      </c>
      <c r="O65" s="22" t="s">
        <v>247</v>
      </c>
      <c r="P65" s="22" t="s">
        <v>261</v>
      </c>
      <c r="Q65" s="22">
        <v>96</v>
      </c>
      <c r="R65" s="28">
        <v>45365</v>
      </c>
      <c r="S65" s="23">
        <v>31722192</v>
      </c>
      <c r="T65" s="22" t="s">
        <v>172</v>
      </c>
      <c r="U65" s="23">
        <v>31722192</v>
      </c>
      <c r="V65" s="23">
        <v>7930548</v>
      </c>
      <c r="W65" s="22" t="s">
        <v>97</v>
      </c>
      <c r="X65" s="26">
        <v>0</v>
      </c>
      <c r="Y65" s="26">
        <f t="shared" si="0"/>
        <v>31722192</v>
      </c>
      <c r="Z65" s="22" t="s">
        <v>97</v>
      </c>
      <c r="AA65" s="22" t="s">
        <v>97</v>
      </c>
      <c r="AB65" s="22" t="s">
        <v>97</v>
      </c>
      <c r="AC65" s="22" t="s">
        <v>97</v>
      </c>
      <c r="AD65" s="22" t="s">
        <v>97</v>
      </c>
      <c r="AE65" s="7" t="s">
        <v>825</v>
      </c>
      <c r="AF65" s="29" t="s">
        <v>106</v>
      </c>
      <c r="AG65" s="29" t="s">
        <v>107</v>
      </c>
      <c r="AH65" s="22" t="s">
        <v>108</v>
      </c>
      <c r="AI65" s="22" t="s">
        <v>290</v>
      </c>
      <c r="AJ65" s="22" t="s">
        <v>848</v>
      </c>
      <c r="AK65" s="22" t="s">
        <v>220</v>
      </c>
      <c r="AL65" s="22" t="s">
        <v>680</v>
      </c>
      <c r="AM65" s="22" t="s">
        <v>97</v>
      </c>
      <c r="AN65" s="22" t="s">
        <v>97</v>
      </c>
      <c r="AO65" s="22" t="s">
        <v>97</v>
      </c>
      <c r="AP65" s="22" t="s">
        <v>112</v>
      </c>
      <c r="AQ65" s="22" t="s">
        <v>849</v>
      </c>
      <c r="AR65" s="22">
        <v>77</v>
      </c>
      <c r="AS65" s="28">
        <v>45385</v>
      </c>
      <c r="AT65" s="29" t="s">
        <v>97</v>
      </c>
      <c r="AU65" s="22" t="s">
        <v>97</v>
      </c>
      <c r="AV65" s="29" t="s">
        <v>97</v>
      </c>
      <c r="AW65" s="22" t="s">
        <v>97</v>
      </c>
      <c r="AX65" s="30">
        <v>45386</v>
      </c>
      <c r="AY65" s="30">
        <v>45507</v>
      </c>
      <c r="AZ65" s="22" t="s">
        <v>230</v>
      </c>
      <c r="BA65" s="53" t="s">
        <v>748</v>
      </c>
      <c r="BB65" s="22" t="s">
        <v>97</v>
      </c>
      <c r="BC65" s="22" t="s">
        <v>97</v>
      </c>
      <c r="BD65" s="22" t="s">
        <v>97</v>
      </c>
      <c r="BE65" s="22" t="s">
        <v>97</v>
      </c>
      <c r="BF65" s="7" t="str">
        <f>AE65</f>
        <v>JORGE ENRIQUE BUSTOS JIMENEZ</v>
      </c>
      <c r="BG65" s="27">
        <f>Y65</f>
        <v>31722192</v>
      </c>
      <c r="BH65" s="27" t="str">
        <f>L65</f>
        <v>2 2. Meses</v>
      </c>
      <c r="BI65" s="31">
        <f>M65</f>
        <v>4</v>
      </c>
      <c r="BJ65" s="31"/>
      <c r="BK65" s="26"/>
      <c r="BL65" s="27"/>
      <c r="BM65" s="27"/>
      <c r="BN65" s="27"/>
      <c r="BO65" s="27"/>
      <c r="BP65" s="27"/>
      <c r="BQ65" s="23"/>
      <c r="BR65" s="32"/>
      <c r="BS65" s="23"/>
      <c r="BT65" s="23"/>
      <c r="BU65" s="22"/>
      <c r="BV65" s="22"/>
      <c r="BW65" s="22"/>
      <c r="BX65" s="22"/>
      <c r="BY65" s="22"/>
      <c r="BZ65" s="22"/>
      <c r="CA65" s="22"/>
      <c r="CB65" s="23">
        <f t="shared" si="9"/>
        <v>0</v>
      </c>
      <c r="CC65" s="24">
        <f t="shared" si="10"/>
        <v>0</v>
      </c>
      <c r="CD65" s="75" t="str">
        <f t="shared" si="11"/>
        <v>3 3. Pago Parcial</v>
      </c>
      <c r="CE65" s="75"/>
      <c r="CF65" s="75"/>
      <c r="CG65" s="75"/>
      <c r="CH65" s="75"/>
      <c r="CI65" s="75"/>
      <c r="CJ65" s="75"/>
      <c r="CK65" s="75"/>
      <c r="CL65" s="75"/>
      <c r="CM65" s="76"/>
      <c r="CN65" s="26"/>
      <c r="CO65" s="26">
        <f t="shared" si="12"/>
        <v>0</v>
      </c>
      <c r="CP65" s="27">
        <f t="shared" si="13"/>
        <v>0</v>
      </c>
      <c r="CQ65" s="27">
        <f t="shared" si="14"/>
        <v>31722192</v>
      </c>
      <c r="CR65" s="22"/>
      <c r="CS65" s="22"/>
    </row>
    <row r="66" spans="1:97" ht="15" customHeight="1" x14ac:dyDescent="0.25">
      <c r="A66" s="83" t="s">
        <v>754</v>
      </c>
      <c r="B66" s="85" t="s">
        <v>92</v>
      </c>
      <c r="C66" s="22" t="s">
        <v>767</v>
      </c>
      <c r="D66" s="45" t="s">
        <v>768</v>
      </c>
      <c r="E66" s="28">
        <v>45387</v>
      </c>
      <c r="F66" s="22" t="s">
        <v>95</v>
      </c>
      <c r="G66" s="22" t="s">
        <v>96</v>
      </c>
      <c r="H66" s="22" t="s">
        <v>97</v>
      </c>
      <c r="I66" s="28">
        <v>45387</v>
      </c>
      <c r="J66" s="25" t="s">
        <v>800</v>
      </c>
      <c r="K66" s="22" t="s">
        <v>99</v>
      </c>
      <c r="L66" s="22" t="s">
        <v>100</v>
      </c>
      <c r="M66" s="22">
        <v>4</v>
      </c>
      <c r="N66" s="22" t="s">
        <v>101</v>
      </c>
      <c r="O66" s="22" t="s">
        <v>102</v>
      </c>
      <c r="P66" s="22" t="s">
        <v>810</v>
      </c>
      <c r="Q66" s="22">
        <v>89</v>
      </c>
      <c r="R66" s="28">
        <v>45363</v>
      </c>
      <c r="S66" s="23">
        <v>46261716</v>
      </c>
      <c r="T66" s="22" t="s">
        <v>104</v>
      </c>
      <c r="U66" s="23">
        <v>44058776</v>
      </c>
      <c r="V66" s="23">
        <v>11014694</v>
      </c>
      <c r="W66" s="46" t="s">
        <v>97</v>
      </c>
      <c r="X66" s="26">
        <v>0</v>
      </c>
      <c r="Y66" s="26">
        <f t="shared" si="0"/>
        <v>44058776</v>
      </c>
      <c r="Z66" s="22" t="s">
        <v>97</v>
      </c>
      <c r="AA66" s="46" t="s">
        <v>97</v>
      </c>
      <c r="AB66" s="22" t="s">
        <v>97</v>
      </c>
      <c r="AC66" s="22" t="s">
        <v>97</v>
      </c>
      <c r="AD66" s="22" t="s">
        <v>97</v>
      </c>
      <c r="AE66" s="7" t="s">
        <v>826</v>
      </c>
      <c r="AF66" s="29" t="s">
        <v>106</v>
      </c>
      <c r="AG66" s="29" t="s">
        <v>107</v>
      </c>
      <c r="AH66" s="22" t="s">
        <v>108</v>
      </c>
      <c r="AI66" s="22" t="s">
        <v>850</v>
      </c>
      <c r="AJ66" s="22" t="s">
        <v>851</v>
      </c>
      <c r="AK66" s="22" t="s">
        <v>852</v>
      </c>
      <c r="AL66" s="22" t="s">
        <v>254</v>
      </c>
      <c r="AM66" s="22" t="s">
        <v>97</v>
      </c>
      <c r="AN66" s="22" t="s">
        <v>97</v>
      </c>
      <c r="AO66" s="22" t="s">
        <v>97</v>
      </c>
      <c r="AP66" s="22" t="s">
        <v>112</v>
      </c>
      <c r="AQ66" s="25" t="s">
        <v>853</v>
      </c>
      <c r="AR66" s="22">
        <v>85</v>
      </c>
      <c r="AS66" s="28">
        <v>45390</v>
      </c>
      <c r="AT66" s="29" t="s">
        <v>97</v>
      </c>
      <c r="AU66" s="22" t="s">
        <v>97</v>
      </c>
      <c r="AV66" s="29" t="s">
        <v>97</v>
      </c>
      <c r="AW66" s="22" t="s">
        <v>97</v>
      </c>
      <c r="AX66" s="30">
        <v>45391</v>
      </c>
      <c r="AY66" s="30">
        <v>45512</v>
      </c>
      <c r="AZ66" s="22" t="s">
        <v>408</v>
      </c>
      <c r="BA66" s="22" t="s">
        <v>854</v>
      </c>
      <c r="BB66" s="22" t="s">
        <v>97</v>
      </c>
      <c r="BC66" s="22" t="s">
        <v>97</v>
      </c>
      <c r="BD66" s="22" t="s">
        <v>97</v>
      </c>
      <c r="BE66" s="22" t="s">
        <v>97</v>
      </c>
      <c r="BF66" s="7" t="str">
        <f>AE66</f>
        <v>MIGUEL ERNESTO CAICEDO NAVAS</v>
      </c>
      <c r="BG66" s="27">
        <f>Y66</f>
        <v>44058776</v>
      </c>
      <c r="BH66" s="27" t="str">
        <f>L66</f>
        <v>2 2. Meses</v>
      </c>
      <c r="BI66" s="31">
        <f>M66</f>
        <v>4</v>
      </c>
      <c r="BJ66" s="31"/>
      <c r="BK66" s="26"/>
      <c r="BL66" s="27"/>
      <c r="BM66" s="27"/>
      <c r="BN66" s="27"/>
      <c r="BO66" s="27"/>
      <c r="BP66" s="27"/>
      <c r="BQ66" s="23"/>
      <c r="BR66" s="32"/>
      <c r="BS66" s="23"/>
      <c r="BT66" s="23"/>
      <c r="BU66" s="22"/>
      <c r="BV66" s="22"/>
      <c r="BW66" s="22"/>
      <c r="BX66" s="22"/>
      <c r="BY66" s="22"/>
      <c r="BZ66" s="22"/>
      <c r="CA66" s="22"/>
      <c r="CB66" s="23">
        <f t="shared" si="9"/>
        <v>0</v>
      </c>
      <c r="CC66" s="24">
        <f t="shared" si="10"/>
        <v>0</v>
      </c>
      <c r="CD66" s="25" t="str">
        <f t="shared" si="11"/>
        <v>3 3. Pago Parcial</v>
      </c>
      <c r="CE66" s="75"/>
      <c r="CF66" s="75"/>
      <c r="CG66" s="75"/>
      <c r="CH66" s="75"/>
      <c r="CI66" s="75"/>
      <c r="CJ66" s="94"/>
      <c r="CK66" s="75"/>
      <c r="CL66" s="75"/>
      <c r="CM66" s="76"/>
      <c r="CN66" s="26"/>
      <c r="CO66" s="26">
        <f t="shared" si="12"/>
        <v>0</v>
      </c>
      <c r="CP66" s="27">
        <f t="shared" si="13"/>
        <v>0</v>
      </c>
      <c r="CQ66" s="27">
        <f t="shared" si="14"/>
        <v>44058776</v>
      </c>
      <c r="CR66" s="22"/>
      <c r="CS66" s="22"/>
    </row>
    <row r="67" spans="1:97" ht="15" customHeight="1" x14ac:dyDescent="0.25">
      <c r="A67" s="83" t="s">
        <v>755</v>
      </c>
      <c r="B67" s="85" t="s">
        <v>92</v>
      </c>
      <c r="C67" s="22" t="s">
        <v>769</v>
      </c>
      <c r="D67" s="45" t="s">
        <v>770</v>
      </c>
      <c r="E67" s="40">
        <v>45390</v>
      </c>
      <c r="F67" s="22" t="s">
        <v>95</v>
      </c>
      <c r="G67" s="22" t="s">
        <v>96</v>
      </c>
      <c r="H67" s="25" t="s">
        <v>97</v>
      </c>
      <c r="I67" s="40">
        <v>45390</v>
      </c>
      <c r="J67" s="25" t="s">
        <v>801</v>
      </c>
      <c r="K67" s="22" t="s">
        <v>99</v>
      </c>
      <c r="L67" s="22" t="s">
        <v>100</v>
      </c>
      <c r="M67" s="25">
        <v>4</v>
      </c>
      <c r="N67" s="25" t="s">
        <v>189</v>
      </c>
      <c r="O67" s="25" t="s">
        <v>247</v>
      </c>
      <c r="P67" s="25" t="s">
        <v>248</v>
      </c>
      <c r="Q67" s="25">
        <v>101</v>
      </c>
      <c r="R67" s="40">
        <v>45366</v>
      </c>
      <c r="S67" s="23">
        <v>61682292</v>
      </c>
      <c r="T67" s="22" t="s">
        <v>172</v>
      </c>
      <c r="U67" s="23">
        <v>50000000</v>
      </c>
      <c r="V67" s="23">
        <v>12500000</v>
      </c>
      <c r="W67" s="25" t="s">
        <v>97</v>
      </c>
      <c r="X67" s="25">
        <v>0</v>
      </c>
      <c r="Y67" s="26">
        <f t="shared" si="0"/>
        <v>50000000</v>
      </c>
      <c r="Z67" s="25" t="s">
        <v>97</v>
      </c>
      <c r="AA67" s="25" t="s">
        <v>97</v>
      </c>
      <c r="AB67" s="25" t="s">
        <v>97</v>
      </c>
      <c r="AC67" s="25" t="s">
        <v>97</v>
      </c>
      <c r="AD67" s="25" t="s">
        <v>97</v>
      </c>
      <c r="AE67" s="41" t="s">
        <v>827</v>
      </c>
      <c r="AF67" s="29" t="s">
        <v>106</v>
      </c>
      <c r="AG67" s="29" t="s">
        <v>107</v>
      </c>
      <c r="AH67" s="25" t="s">
        <v>108</v>
      </c>
      <c r="AI67" s="25" t="s">
        <v>661</v>
      </c>
      <c r="AJ67" s="25" t="s">
        <v>661</v>
      </c>
      <c r="AK67" s="25" t="s">
        <v>855</v>
      </c>
      <c r="AL67" s="25" t="s">
        <v>111</v>
      </c>
      <c r="AM67" s="25" t="s">
        <v>97</v>
      </c>
      <c r="AN67" s="25" t="s">
        <v>97</v>
      </c>
      <c r="AO67" s="25" t="s">
        <v>97</v>
      </c>
      <c r="AP67" s="25" t="s">
        <v>112</v>
      </c>
      <c r="AQ67" s="25" t="s">
        <v>856</v>
      </c>
      <c r="AR67" s="25">
        <v>87</v>
      </c>
      <c r="AS67" s="40">
        <v>45391</v>
      </c>
      <c r="AT67" s="25" t="s">
        <v>97</v>
      </c>
      <c r="AU67" s="25" t="s">
        <v>97</v>
      </c>
      <c r="AV67" s="25" t="s">
        <v>97</v>
      </c>
      <c r="AW67" s="25" t="s">
        <v>97</v>
      </c>
      <c r="AX67" s="40">
        <v>45391</v>
      </c>
      <c r="AY67" s="40">
        <v>45512</v>
      </c>
      <c r="AZ67" s="22" t="s">
        <v>210</v>
      </c>
      <c r="BA67" s="22" t="s">
        <v>211</v>
      </c>
      <c r="BB67" s="22" t="s">
        <v>97</v>
      </c>
      <c r="BC67" s="22" t="s">
        <v>97</v>
      </c>
      <c r="BD67" s="22" t="s">
        <v>97</v>
      </c>
      <c r="BE67" s="22" t="s">
        <v>97</v>
      </c>
      <c r="BF67" s="7" t="str">
        <f>AE67</f>
        <v>MARTHA CECILIA ESPEJO GOMEZ</v>
      </c>
      <c r="BG67" s="27">
        <f>Y67</f>
        <v>50000000</v>
      </c>
      <c r="BH67" s="27" t="str">
        <f>L67</f>
        <v>2 2. Meses</v>
      </c>
      <c r="BI67" s="31">
        <f>M67</f>
        <v>4</v>
      </c>
      <c r="BJ67" s="25"/>
      <c r="BK67" s="25"/>
      <c r="BL67" s="27"/>
      <c r="BM67" s="27"/>
      <c r="BN67" s="27"/>
      <c r="BO67" s="27"/>
      <c r="BP67" s="27"/>
      <c r="BQ67" s="23"/>
      <c r="BR67" s="22"/>
      <c r="BS67" s="23"/>
      <c r="BT67" s="23"/>
      <c r="BU67" s="22"/>
      <c r="BV67" s="22"/>
      <c r="BW67" s="22"/>
      <c r="BX67" s="22"/>
      <c r="BY67" s="22"/>
      <c r="BZ67" s="22"/>
      <c r="CA67" s="22"/>
      <c r="CB67" s="23">
        <f t="shared" si="9"/>
        <v>0</v>
      </c>
      <c r="CC67" s="24">
        <f t="shared" si="10"/>
        <v>0</v>
      </c>
      <c r="CD67" s="75" t="str">
        <f t="shared" si="11"/>
        <v>3 3. Pago Parcial</v>
      </c>
      <c r="CE67" s="75"/>
      <c r="CF67" s="75"/>
      <c r="CG67" s="75"/>
      <c r="CH67" s="75"/>
      <c r="CI67" s="75"/>
      <c r="CJ67" s="94"/>
      <c r="CK67" s="75"/>
      <c r="CL67" s="75"/>
      <c r="CM67" s="76"/>
      <c r="CN67" s="26"/>
      <c r="CO67" s="26">
        <f t="shared" si="12"/>
        <v>0</v>
      </c>
      <c r="CP67" s="27">
        <f t="shared" si="13"/>
        <v>0</v>
      </c>
      <c r="CQ67" s="27">
        <f t="shared" si="14"/>
        <v>50000000</v>
      </c>
      <c r="CR67" s="22"/>
      <c r="CS67" s="22"/>
    </row>
    <row r="68" spans="1:97" ht="15" customHeight="1" x14ac:dyDescent="0.25">
      <c r="A68" s="60" t="s">
        <v>756</v>
      </c>
      <c r="B68" s="85" t="s">
        <v>92</v>
      </c>
      <c r="C68" s="22" t="s">
        <v>771</v>
      </c>
      <c r="D68" s="45" t="s">
        <v>772</v>
      </c>
      <c r="E68" s="28">
        <v>45392</v>
      </c>
      <c r="F68" s="22" t="s">
        <v>95</v>
      </c>
      <c r="G68" s="22" t="s">
        <v>96</v>
      </c>
      <c r="H68" s="25" t="s">
        <v>97</v>
      </c>
      <c r="I68" s="28">
        <v>45392</v>
      </c>
      <c r="J68" s="25" t="s">
        <v>802</v>
      </c>
      <c r="K68" s="22" t="s">
        <v>99</v>
      </c>
      <c r="L68" s="22" t="s">
        <v>100</v>
      </c>
      <c r="M68" s="22">
        <v>8</v>
      </c>
      <c r="N68" s="22" t="s">
        <v>160</v>
      </c>
      <c r="O68" s="22" t="s">
        <v>161</v>
      </c>
      <c r="P68" s="22" t="s">
        <v>810</v>
      </c>
      <c r="Q68" s="22">
        <v>112</v>
      </c>
      <c r="R68" s="28">
        <v>45383</v>
      </c>
      <c r="S68" s="23">
        <v>82243064</v>
      </c>
      <c r="T68" s="22" t="s">
        <v>104</v>
      </c>
      <c r="U68" s="23">
        <v>82243064</v>
      </c>
      <c r="V68" s="23">
        <v>10280383</v>
      </c>
      <c r="W68" s="22" t="s">
        <v>97</v>
      </c>
      <c r="X68" s="26">
        <v>0</v>
      </c>
      <c r="Y68" s="26">
        <f t="shared" si="0"/>
        <v>82243064</v>
      </c>
      <c r="Z68" s="22" t="s">
        <v>97</v>
      </c>
      <c r="AA68" s="22" t="s">
        <v>97</v>
      </c>
      <c r="AB68" s="22" t="s">
        <v>97</v>
      </c>
      <c r="AC68" s="22" t="s">
        <v>97</v>
      </c>
      <c r="AD68" s="22" t="s">
        <v>97</v>
      </c>
      <c r="AE68" s="7" t="s">
        <v>828</v>
      </c>
      <c r="AF68" s="29" t="s">
        <v>106</v>
      </c>
      <c r="AG68" s="29" t="s">
        <v>107</v>
      </c>
      <c r="AH68" s="25" t="s">
        <v>108</v>
      </c>
      <c r="AI68" s="25" t="s">
        <v>857</v>
      </c>
      <c r="AJ68" s="22" t="s">
        <v>858</v>
      </c>
      <c r="AK68" s="22" t="s">
        <v>220</v>
      </c>
      <c r="AL68" s="22" t="s">
        <v>458</v>
      </c>
      <c r="AM68" s="22" t="s">
        <v>97</v>
      </c>
      <c r="AN68" s="22" t="s">
        <v>97</v>
      </c>
      <c r="AO68" s="22" t="s">
        <v>97</v>
      </c>
      <c r="AP68" s="22" t="s">
        <v>859</v>
      </c>
      <c r="AQ68" s="25" t="s">
        <v>860</v>
      </c>
      <c r="AR68" s="22">
        <v>90</v>
      </c>
      <c r="AS68" s="28">
        <v>45394</v>
      </c>
      <c r="AT68" s="29" t="s">
        <v>97</v>
      </c>
      <c r="AU68" s="29" t="s">
        <v>97</v>
      </c>
      <c r="AV68" s="29" t="s">
        <v>97</v>
      </c>
      <c r="AW68" s="29" t="s">
        <v>97</v>
      </c>
      <c r="AX68" s="30">
        <v>45397</v>
      </c>
      <c r="AY68" s="30">
        <v>45640</v>
      </c>
      <c r="AZ68" s="22" t="s">
        <v>370</v>
      </c>
      <c r="BA68" s="22" t="s">
        <v>371</v>
      </c>
      <c r="BB68" s="22" t="s">
        <v>97</v>
      </c>
      <c r="BC68" s="22" t="s">
        <v>97</v>
      </c>
      <c r="BD68" s="22" t="s">
        <v>97</v>
      </c>
      <c r="BE68" s="22" t="s">
        <v>97</v>
      </c>
      <c r="BF68" s="7" t="str">
        <f>AE68</f>
        <v>CARLOS ALBERTO GUZMAN SORIANO</v>
      </c>
      <c r="BG68" s="27">
        <f>Y68</f>
        <v>82243064</v>
      </c>
      <c r="BH68" s="27" t="str">
        <f>L68</f>
        <v>2 2. Meses</v>
      </c>
      <c r="BI68" s="31">
        <f>M68</f>
        <v>8</v>
      </c>
      <c r="BJ68" s="31"/>
      <c r="BK68" s="26"/>
      <c r="BL68" s="27"/>
      <c r="BM68" s="27"/>
      <c r="BN68" s="27"/>
      <c r="BO68" s="27"/>
      <c r="BP68" s="27"/>
      <c r="BQ68" s="23"/>
      <c r="BR68" s="32"/>
      <c r="BS68" s="23"/>
      <c r="BT68" s="23"/>
      <c r="BU68" s="22"/>
      <c r="BV68" s="22"/>
      <c r="BW68" s="22"/>
      <c r="BX68" s="22"/>
      <c r="BY68" s="22"/>
      <c r="BZ68" s="22"/>
      <c r="CA68" s="22"/>
      <c r="CB68" s="23">
        <f t="shared" si="9"/>
        <v>0</v>
      </c>
      <c r="CC68" s="24">
        <f t="shared" si="10"/>
        <v>0</v>
      </c>
      <c r="CD68" s="25" t="str">
        <f t="shared" si="11"/>
        <v>3 3. Pago Parcial</v>
      </c>
      <c r="CE68" s="75"/>
      <c r="CF68" s="75"/>
      <c r="CG68" s="75"/>
      <c r="CH68" s="75"/>
      <c r="CI68" s="75"/>
      <c r="CJ68" s="75"/>
      <c r="CK68" s="75"/>
      <c r="CL68" s="75"/>
      <c r="CM68" s="76"/>
      <c r="CN68" s="26"/>
      <c r="CO68" s="26">
        <f t="shared" si="12"/>
        <v>0</v>
      </c>
      <c r="CP68" s="27">
        <f t="shared" si="13"/>
        <v>0</v>
      </c>
      <c r="CQ68" s="27">
        <f t="shared" si="14"/>
        <v>82243064</v>
      </c>
      <c r="CR68" s="22"/>
      <c r="CS68" s="22"/>
    </row>
    <row r="69" spans="1:97" ht="15" customHeight="1" x14ac:dyDescent="0.25">
      <c r="A69" s="60" t="s">
        <v>757</v>
      </c>
      <c r="B69" s="85" t="s">
        <v>92</v>
      </c>
      <c r="C69" s="22" t="s">
        <v>773</v>
      </c>
      <c r="D69" s="45" t="s">
        <v>774</v>
      </c>
      <c r="E69" s="28">
        <v>45394</v>
      </c>
      <c r="F69" s="22" t="s">
        <v>95</v>
      </c>
      <c r="G69" s="22" t="s">
        <v>96</v>
      </c>
      <c r="H69" s="25" t="s">
        <v>97</v>
      </c>
      <c r="I69" s="28">
        <v>45394</v>
      </c>
      <c r="J69" s="25" t="s">
        <v>803</v>
      </c>
      <c r="K69" s="22" t="s">
        <v>99</v>
      </c>
      <c r="L69" s="22" t="s">
        <v>100</v>
      </c>
      <c r="M69" s="22">
        <v>8</v>
      </c>
      <c r="N69" s="22" t="s">
        <v>236</v>
      </c>
      <c r="O69" s="22" t="s">
        <v>237</v>
      </c>
      <c r="P69" s="22" t="s">
        <v>810</v>
      </c>
      <c r="Q69" s="25">
        <v>115</v>
      </c>
      <c r="R69" s="40">
        <v>45387</v>
      </c>
      <c r="S69" s="23">
        <v>80000000</v>
      </c>
      <c r="T69" s="22" t="s">
        <v>104</v>
      </c>
      <c r="U69" s="23">
        <v>80000000</v>
      </c>
      <c r="V69" s="23">
        <v>10000000</v>
      </c>
      <c r="W69" s="46" t="s">
        <v>97</v>
      </c>
      <c r="X69" s="26">
        <v>0</v>
      </c>
      <c r="Y69" s="26">
        <f t="shared" si="0"/>
        <v>80000000</v>
      </c>
      <c r="Z69" s="22" t="s">
        <v>97</v>
      </c>
      <c r="AA69" s="46" t="s">
        <v>97</v>
      </c>
      <c r="AB69" s="22" t="s">
        <v>97</v>
      </c>
      <c r="AC69" s="22" t="s">
        <v>97</v>
      </c>
      <c r="AD69" s="22" t="s">
        <v>97</v>
      </c>
      <c r="AE69" s="41" t="s">
        <v>829</v>
      </c>
      <c r="AF69" s="29" t="s">
        <v>106</v>
      </c>
      <c r="AG69" s="29" t="s">
        <v>107</v>
      </c>
      <c r="AH69" s="25" t="s">
        <v>108</v>
      </c>
      <c r="AI69" s="25" t="s">
        <v>850</v>
      </c>
      <c r="AJ69" s="25" t="s">
        <v>851</v>
      </c>
      <c r="AK69" s="25" t="s">
        <v>861</v>
      </c>
      <c r="AL69" s="25" t="s">
        <v>862</v>
      </c>
      <c r="AM69" s="22" t="s">
        <v>97</v>
      </c>
      <c r="AN69" s="22" t="s">
        <v>97</v>
      </c>
      <c r="AO69" s="22" t="s">
        <v>97</v>
      </c>
      <c r="AP69" s="22" t="s">
        <v>859</v>
      </c>
      <c r="AQ69" s="22" t="s">
        <v>863</v>
      </c>
      <c r="AR69" s="25">
        <v>91</v>
      </c>
      <c r="AS69" s="40">
        <v>45394</v>
      </c>
      <c r="AT69" s="29" t="s">
        <v>97</v>
      </c>
      <c r="AU69" s="29" t="s">
        <v>97</v>
      </c>
      <c r="AV69" s="29" t="s">
        <v>97</v>
      </c>
      <c r="AW69" s="29" t="s">
        <v>97</v>
      </c>
      <c r="AX69" s="30">
        <v>45397</v>
      </c>
      <c r="AY69" s="30">
        <v>45640</v>
      </c>
      <c r="AZ69" s="22" t="s">
        <v>520</v>
      </c>
      <c r="BA69" s="22" t="s">
        <v>864</v>
      </c>
      <c r="BB69" s="22" t="s">
        <v>97</v>
      </c>
      <c r="BC69" s="22" t="s">
        <v>97</v>
      </c>
      <c r="BD69" s="22" t="s">
        <v>97</v>
      </c>
      <c r="BE69" s="22" t="s">
        <v>97</v>
      </c>
      <c r="BF69" s="7" t="str">
        <f>AE69</f>
        <v>DANIELA GOMEZ ORTIZ</v>
      </c>
      <c r="BG69" s="27">
        <f>Y69</f>
        <v>80000000</v>
      </c>
      <c r="BH69" s="27" t="str">
        <f>L69</f>
        <v>2 2. Meses</v>
      </c>
      <c r="BI69" s="31">
        <f>M69</f>
        <v>8</v>
      </c>
      <c r="BJ69" s="31"/>
      <c r="BK69" s="26"/>
      <c r="BL69" s="27"/>
      <c r="BM69" s="27"/>
      <c r="BN69" s="27"/>
      <c r="BO69" s="27"/>
      <c r="BP69" s="27"/>
      <c r="BQ69" s="23"/>
      <c r="BR69" s="32"/>
      <c r="BS69" s="23"/>
      <c r="BT69" s="23"/>
      <c r="BU69" s="22"/>
      <c r="BV69" s="22"/>
      <c r="BW69" s="22"/>
      <c r="BX69" s="22"/>
      <c r="BY69" s="22"/>
      <c r="BZ69" s="22"/>
      <c r="CA69" s="22"/>
      <c r="CB69" s="23">
        <f t="shared" si="9"/>
        <v>0</v>
      </c>
      <c r="CC69" s="24">
        <f t="shared" si="10"/>
        <v>0</v>
      </c>
      <c r="CD69" s="25" t="str">
        <f t="shared" si="11"/>
        <v>3 3. Pago Parcial</v>
      </c>
      <c r="CE69" s="75"/>
      <c r="CF69" s="75"/>
      <c r="CG69" s="75"/>
      <c r="CH69" s="75"/>
      <c r="CI69" s="75"/>
      <c r="CJ69" s="94"/>
      <c r="CK69" s="75"/>
      <c r="CL69" s="75"/>
      <c r="CM69" s="76"/>
      <c r="CN69" s="26"/>
      <c r="CO69" s="26">
        <f t="shared" si="12"/>
        <v>0</v>
      </c>
      <c r="CP69" s="27">
        <f t="shared" si="13"/>
        <v>0</v>
      </c>
      <c r="CQ69" s="27">
        <f t="shared" si="14"/>
        <v>80000000</v>
      </c>
      <c r="CR69" s="22"/>
      <c r="CS69" s="22"/>
    </row>
    <row r="70" spans="1:97" ht="15" customHeight="1" x14ac:dyDescent="0.25">
      <c r="A70" s="60" t="s">
        <v>758</v>
      </c>
      <c r="B70" s="85" t="s">
        <v>92</v>
      </c>
      <c r="C70" s="22" t="s">
        <v>775</v>
      </c>
      <c r="D70" s="45" t="s">
        <v>776</v>
      </c>
      <c r="E70" s="28">
        <v>45393</v>
      </c>
      <c r="F70" s="22" t="s">
        <v>95</v>
      </c>
      <c r="G70" s="22" t="s">
        <v>96</v>
      </c>
      <c r="H70" s="79" t="s">
        <v>97</v>
      </c>
      <c r="I70" s="28">
        <v>45393</v>
      </c>
      <c r="J70" s="25" t="s">
        <v>804</v>
      </c>
      <c r="K70" s="22" t="s">
        <v>99</v>
      </c>
      <c r="L70" s="22" t="s">
        <v>100</v>
      </c>
      <c r="M70" s="22">
        <v>4</v>
      </c>
      <c r="N70" s="22" t="s">
        <v>101</v>
      </c>
      <c r="O70" s="22" t="s">
        <v>126</v>
      </c>
      <c r="P70" s="22" t="s">
        <v>810</v>
      </c>
      <c r="Q70" s="22">
        <v>90</v>
      </c>
      <c r="R70" s="28">
        <v>45363</v>
      </c>
      <c r="S70" s="23" t="s">
        <v>820</v>
      </c>
      <c r="T70" s="22" t="s">
        <v>104</v>
      </c>
      <c r="U70" s="23">
        <v>14686260</v>
      </c>
      <c r="V70" s="23">
        <v>3671565</v>
      </c>
      <c r="W70" s="46" t="s">
        <v>97</v>
      </c>
      <c r="X70" s="26">
        <v>0</v>
      </c>
      <c r="Y70" s="26">
        <f t="shared" si="0"/>
        <v>14686260</v>
      </c>
      <c r="Z70" s="22" t="s">
        <v>97</v>
      </c>
      <c r="AA70" s="46" t="s">
        <v>97</v>
      </c>
      <c r="AB70" s="22" t="s">
        <v>97</v>
      </c>
      <c r="AC70" s="22" t="s">
        <v>97</v>
      </c>
      <c r="AD70" s="22" t="s">
        <v>97</v>
      </c>
      <c r="AE70" s="7" t="s">
        <v>830</v>
      </c>
      <c r="AF70" s="29" t="s">
        <v>106</v>
      </c>
      <c r="AG70" s="29" t="s">
        <v>107</v>
      </c>
      <c r="AH70" s="22" t="s">
        <v>108</v>
      </c>
      <c r="AI70" s="22" t="s">
        <v>661</v>
      </c>
      <c r="AJ70" s="22" t="s">
        <v>661</v>
      </c>
      <c r="AK70" s="22" t="s">
        <v>201</v>
      </c>
      <c r="AL70" s="22" t="s">
        <v>254</v>
      </c>
      <c r="AM70" s="22" t="s">
        <v>97</v>
      </c>
      <c r="AN70" s="22" t="s">
        <v>97</v>
      </c>
      <c r="AO70" s="22" t="s">
        <v>97</v>
      </c>
      <c r="AP70" s="22" t="s">
        <v>112</v>
      </c>
      <c r="AQ70" s="25" t="s">
        <v>865</v>
      </c>
      <c r="AR70" s="22">
        <v>89</v>
      </c>
      <c r="AS70" s="28">
        <v>45394</v>
      </c>
      <c r="AT70" s="29" t="s">
        <v>97</v>
      </c>
      <c r="AU70" s="46" t="s">
        <v>97</v>
      </c>
      <c r="AV70" s="29" t="s">
        <v>97</v>
      </c>
      <c r="AW70" s="46" t="s">
        <v>97</v>
      </c>
      <c r="AX70" s="30">
        <v>45394</v>
      </c>
      <c r="AY70" s="30">
        <v>45515</v>
      </c>
      <c r="AZ70" s="22" t="s">
        <v>194</v>
      </c>
      <c r="BA70" s="22" t="s">
        <v>866</v>
      </c>
      <c r="BB70" s="22" t="s">
        <v>97</v>
      </c>
      <c r="BC70" s="22" t="s">
        <v>97</v>
      </c>
      <c r="BD70" s="22" t="s">
        <v>97</v>
      </c>
      <c r="BE70" s="22" t="s">
        <v>97</v>
      </c>
      <c r="BF70" s="7" t="str">
        <f>AE70</f>
        <v>WILSON CAPERA RODRIGUEZ</v>
      </c>
      <c r="BG70" s="27">
        <f>Y70</f>
        <v>14686260</v>
      </c>
      <c r="BH70" s="27" t="str">
        <f>L70</f>
        <v>2 2. Meses</v>
      </c>
      <c r="BI70" s="31">
        <f>M70</f>
        <v>4</v>
      </c>
      <c r="BJ70" s="31"/>
      <c r="BK70" s="26"/>
      <c r="BL70" s="27"/>
      <c r="BM70" s="27"/>
      <c r="BN70" s="27"/>
      <c r="BO70" s="27"/>
      <c r="BP70" s="27"/>
      <c r="BQ70" s="23"/>
      <c r="BR70" s="32"/>
      <c r="BS70" s="23"/>
      <c r="BT70" s="23"/>
      <c r="BU70" s="22"/>
      <c r="BV70" s="22"/>
      <c r="BW70" s="22"/>
      <c r="BX70" s="22"/>
      <c r="BY70" s="22"/>
      <c r="BZ70" s="22"/>
      <c r="CA70" s="22"/>
      <c r="CB70" s="23">
        <f t="shared" si="9"/>
        <v>0</v>
      </c>
      <c r="CC70" s="24">
        <f t="shared" si="10"/>
        <v>0</v>
      </c>
      <c r="CD70" s="25" t="str">
        <f t="shared" si="11"/>
        <v>3 3. Pago Parcial</v>
      </c>
      <c r="CE70" s="75"/>
      <c r="CF70" s="75"/>
      <c r="CG70" s="75"/>
      <c r="CH70" s="75"/>
      <c r="CI70" s="75"/>
      <c r="CJ70" s="75"/>
      <c r="CK70" s="75"/>
      <c r="CL70" s="75"/>
      <c r="CM70" s="76"/>
      <c r="CN70" s="26"/>
      <c r="CO70" s="26">
        <f t="shared" si="12"/>
        <v>0</v>
      </c>
      <c r="CP70" s="27">
        <f t="shared" si="13"/>
        <v>0</v>
      </c>
      <c r="CQ70" s="27">
        <f t="shared" si="14"/>
        <v>14686260</v>
      </c>
      <c r="CR70" s="22"/>
      <c r="CS70" s="22"/>
    </row>
    <row r="71" spans="1:97" ht="15" customHeight="1" x14ac:dyDescent="0.25">
      <c r="A71" s="60" t="s">
        <v>759</v>
      </c>
      <c r="B71" s="85" t="s">
        <v>92</v>
      </c>
      <c r="C71" s="22" t="s">
        <v>777</v>
      </c>
      <c r="D71" s="45" t="s">
        <v>778</v>
      </c>
      <c r="E71" s="40">
        <v>45393</v>
      </c>
      <c r="F71" s="22" t="s">
        <v>95</v>
      </c>
      <c r="G71" s="22" t="s">
        <v>96</v>
      </c>
      <c r="H71" s="25" t="s">
        <v>97</v>
      </c>
      <c r="I71" s="40">
        <v>45393</v>
      </c>
      <c r="J71" s="25" t="s">
        <v>805</v>
      </c>
      <c r="K71" s="22" t="s">
        <v>99</v>
      </c>
      <c r="L71" s="22" t="s">
        <v>100</v>
      </c>
      <c r="M71" s="22">
        <v>8</v>
      </c>
      <c r="N71" s="22" t="s">
        <v>101</v>
      </c>
      <c r="O71" s="22" t="s">
        <v>126</v>
      </c>
      <c r="P71" s="22" t="s">
        <v>810</v>
      </c>
      <c r="Q71" s="25">
        <v>109</v>
      </c>
      <c r="R71" s="40">
        <v>45373</v>
      </c>
      <c r="S71" s="23">
        <v>109657408</v>
      </c>
      <c r="T71" s="22" t="s">
        <v>104</v>
      </c>
      <c r="U71" s="23">
        <v>109657408</v>
      </c>
      <c r="V71" s="23">
        <v>13707176</v>
      </c>
      <c r="W71" s="22" t="s">
        <v>97</v>
      </c>
      <c r="X71" s="26">
        <v>0</v>
      </c>
      <c r="Y71" s="26">
        <f t="shared" si="0"/>
        <v>109657408</v>
      </c>
      <c r="Z71" s="22" t="s">
        <v>97</v>
      </c>
      <c r="AA71" s="22" t="s">
        <v>97</v>
      </c>
      <c r="AB71" s="22" t="s">
        <v>97</v>
      </c>
      <c r="AC71" s="22" t="s">
        <v>97</v>
      </c>
      <c r="AD71" s="22" t="s">
        <v>97</v>
      </c>
      <c r="AE71" s="41" t="s">
        <v>831</v>
      </c>
      <c r="AF71" s="29" t="s">
        <v>334</v>
      </c>
      <c r="AG71" s="29" t="s">
        <v>335</v>
      </c>
      <c r="AH71" s="25" t="s">
        <v>97</v>
      </c>
      <c r="AI71" s="22" t="s">
        <v>97</v>
      </c>
      <c r="AJ71" s="22" t="s">
        <v>97</v>
      </c>
      <c r="AK71" s="25" t="s">
        <v>867</v>
      </c>
      <c r="AL71" s="25" t="s">
        <v>97</v>
      </c>
      <c r="AM71" s="22" t="s">
        <v>337</v>
      </c>
      <c r="AN71" s="22">
        <v>69192</v>
      </c>
      <c r="AO71" s="22" t="s">
        <v>97</v>
      </c>
      <c r="AP71" s="22" t="s">
        <v>112</v>
      </c>
      <c r="AQ71" s="25" t="s">
        <v>868</v>
      </c>
      <c r="AR71" s="25">
        <v>88</v>
      </c>
      <c r="AS71" s="40">
        <v>45394</v>
      </c>
      <c r="AT71" s="29" t="s">
        <v>97</v>
      </c>
      <c r="AU71" s="22" t="s">
        <v>97</v>
      </c>
      <c r="AV71" s="29" t="s">
        <v>97</v>
      </c>
      <c r="AW71" s="22" t="s">
        <v>97</v>
      </c>
      <c r="AX71" s="30">
        <v>45394</v>
      </c>
      <c r="AY71" s="30">
        <v>45637</v>
      </c>
      <c r="AZ71" s="22" t="s">
        <v>559</v>
      </c>
      <c r="BA71" s="22" t="s">
        <v>869</v>
      </c>
      <c r="BB71" s="22" t="s">
        <v>97</v>
      </c>
      <c r="BC71" s="22" t="s">
        <v>97</v>
      </c>
      <c r="BD71" s="22" t="s">
        <v>97</v>
      </c>
      <c r="BE71" s="22" t="s">
        <v>97</v>
      </c>
      <c r="BF71" s="7" t="str">
        <f>AE71</f>
        <v>CONSULTORÍA JURÍDICA DE COLOMBIA S.A.S.</v>
      </c>
      <c r="BG71" s="27">
        <f>Y71</f>
        <v>109657408</v>
      </c>
      <c r="BH71" s="27" t="str">
        <f>L71</f>
        <v>2 2. Meses</v>
      </c>
      <c r="BI71" s="31">
        <f>M71</f>
        <v>8</v>
      </c>
      <c r="BJ71" s="31"/>
      <c r="BK71" s="26"/>
      <c r="BL71" s="27"/>
      <c r="BM71" s="27"/>
      <c r="BN71" s="27"/>
      <c r="BO71" s="27"/>
      <c r="BP71" s="27"/>
      <c r="BQ71" s="23"/>
      <c r="BR71" s="32"/>
      <c r="BS71" s="23"/>
      <c r="BT71" s="23"/>
      <c r="BU71" s="22"/>
      <c r="BV71" s="22"/>
      <c r="BW71" s="22"/>
      <c r="BX71" s="22"/>
      <c r="BY71" s="22"/>
      <c r="BZ71" s="22"/>
      <c r="CA71" s="22"/>
      <c r="CB71" s="23">
        <f t="shared" si="9"/>
        <v>0</v>
      </c>
      <c r="CC71" s="24">
        <f t="shared" si="10"/>
        <v>0</v>
      </c>
      <c r="CD71" s="25" t="str">
        <f t="shared" si="11"/>
        <v>3 3. Pago Parcial</v>
      </c>
      <c r="CE71" s="75"/>
      <c r="CF71" s="75"/>
      <c r="CG71" s="75"/>
      <c r="CH71" s="75"/>
      <c r="CI71" s="75"/>
      <c r="CJ71" s="75"/>
      <c r="CK71" s="75"/>
      <c r="CL71" s="75"/>
      <c r="CM71" s="76"/>
      <c r="CN71" s="26"/>
      <c r="CO71" s="26">
        <f t="shared" si="12"/>
        <v>0</v>
      </c>
      <c r="CP71" s="27">
        <f t="shared" si="13"/>
        <v>0</v>
      </c>
      <c r="CQ71" s="27">
        <f t="shared" si="14"/>
        <v>109657408</v>
      </c>
      <c r="CR71" s="22"/>
      <c r="CS71" s="22"/>
    </row>
    <row r="72" spans="1:97" ht="15" customHeight="1" x14ac:dyDescent="0.25">
      <c r="A72" s="86" t="s">
        <v>760</v>
      </c>
      <c r="B72" s="85" t="s">
        <v>92</v>
      </c>
      <c r="C72" s="22" t="s">
        <v>779</v>
      </c>
      <c r="D72" s="45" t="s">
        <v>780</v>
      </c>
      <c r="E72" s="40">
        <v>45394</v>
      </c>
      <c r="F72" s="22" t="s">
        <v>95</v>
      </c>
      <c r="G72" s="22" t="s">
        <v>96</v>
      </c>
      <c r="H72" s="25" t="s">
        <v>97</v>
      </c>
      <c r="I72" s="40">
        <v>45394</v>
      </c>
      <c r="J72" s="25" t="s">
        <v>806</v>
      </c>
      <c r="K72" s="22" t="s">
        <v>99</v>
      </c>
      <c r="L72" s="22" t="s">
        <v>100</v>
      </c>
      <c r="M72" s="25">
        <v>4</v>
      </c>
      <c r="N72" s="25" t="s">
        <v>811</v>
      </c>
      <c r="O72" s="25" t="s">
        <v>247</v>
      </c>
      <c r="P72" s="25" t="s">
        <v>261</v>
      </c>
      <c r="Q72" s="25">
        <v>118</v>
      </c>
      <c r="R72" s="40">
        <v>45390</v>
      </c>
      <c r="S72" s="23">
        <v>27534976</v>
      </c>
      <c r="T72" s="22" t="s">
        <v>172</v>
      </c>
      <c r="U72" s="23">
        <v>27534976</v>
      </c>
      <c r="V72" s="23">
        <v>6883744</v>
      </c>
      <c r="W72" s="25" t="s">
        <v>97</v>
      </c>
      <c r="X72" s="25">
        <v>0</v>
      </c>
      <c r="Y72" s="25">
        <f t="shared" si="0"/>
        <v>27534976</v>
      </c>
      <c r="Z72" s="22" t="s">
        <v>97</v>
      </c>
      <c r="AA72" s="22" t="s">
        <v>97</v>
      </c>
      <c r="AB72" s="22" t="s">
        <v>97</v>
      </c>
      <c r="AC72" s="22" t="s">
        <v>97</v>
      </c>
      <c r="AD72" s="22" t="s">
        <v>97</v>
      </c>
      <c r="AE72" s="25" t="s">
        <v>832</v>
      </c>
      <c r="AF72" s="29" t="s">
        <v>106</v>
      </c>
      <c r="AG72" s="29" t="s">
        <v>107</v>
      </c>
      <c r="AH72" s="25" t="s">
        <v>108</v>
      </c>
      <c r="AI72" s="25" t="s">
        <v>383</v>
      </c>
      <c r="AJ72" s="25" t="s">
        <v>391</v>
      </c>
      <c r="AK72" s="25" t="s">
        <v>870</v>
      </c>
      <c r="AL72" s="25" t="s">
        <v>111</v>
      </c>
      <c r="AM72" s="25" t="s">
        <v>97</v>
      </c>
      <c r="AN72" s="25" t="s">
        <v>97</v>
      </c>
      <c r="AO72" s="25" t="s">
        <v>97</v>
      </c>
      <c r="AP72" s="25" t="s">
        <v>112</v>
      </c>
      <c r="AQ72" s="25" t="s">
        <v>871</v>
      </c>
      <c r="AR72" s="25">
        <v>92</v>
      </c>
      <c r="AS72" s="40">
        <v>45397</v>
      </c>
      <c r="AT72" s="25" t="s">
        <v>97</v>
      </c>
      <c r="AU72" s="25" t="s">
        <v>97</v>
      </c>
      <c r="AV72" s="25" t="s">
        <v>97</v>
      </c>
      <c r="AW72" s="25" t="s">
        <v>97</v>
      </c>
      <c r="AX72" s="40">
        <v>45397</v>
      </c>
      <c r="AY72" s="40">
        <v>45518</v>
      </c>
      <c r="AZ72" s="22" t="s">
        <v>210</v>
      </c>
      <c r="BA72" s="22" t="s">
        <v>211</v>
      </c>
      <c r="BB72" s="22" t="s">
        <v>97</v>
      </c>
      <c r="BC72" s="22" t="s">
        <v>97</v>
      </c>
      <c r="BD72" s="22" t="s">
        <v>97</v>
      </c>
      <c r="BE72" s="22" t="s">
        <v>97</v>
      </c>
      <c r="BF72" s="22" t="str">
        <f>AE72</f>
        <v>LEIDY CAROLINA MORENO HURTADO</v>
      </c>
      <c r="BG72" s="27">
        <f>Y72</f>
        <v>27534976</v>
      </c>
      <c r="BH72" s="27" t="str">
        <f>L72</f>
        <v>2 2. Meses</v>
      </c>
      <c r="BI72" s="31">
        <f>M72</f>
        <v>4</v>
      </c>
      <c r="BJ72" s="25"/>
      <c r="BK72" s="26"/>
      <c r="BL72" s="27"/>
      <c r="BM72" s="27"/>
      <c r="BN72" s="27"/>
      <c r="BO72" s="27"/>
      <c r="BP72" s="27"/>
      <c r="BQ72" s="23"/>
      <c r="BR72" s="32"/>
      <c r="BS72" s="23"/>
      <c r="BT72" s="23"/>
      <c r="BU72" s="22"/>
      <c r="BV72" s="22"/>
      <c r="BW72" s="22"/>
      <c r="BX72" s="22"/>
      <c r="BY72" s="22"/>
      <c r="BZ72" s="22"/>
      <c r="CA72" s="22"/>
      <c r="CB72" s="23">
        <f t="shared" si="9"/>
        <v>0</v>
      </c>
      <c r="CC72" s="24">
        <f t="shared" si="10"/>
        <v>0</v>
      </c>
      <c r="CD72" s="25" t="str">
        <f t="shared" si="11"/>
        <v>3 3. Pago Parcial</v>
      </c>
      <c r="CE72" s="75"/>
      <c r="CF72" s="75"/>
      <c r="CG72" s="75"/>
      <c r="CH72" s="75"/>
      <c r="CI72" s="75"/>
      <c r="CJ72" s="94"/>
      <c r="CK72" s="75"/>
      <c r="CL72" s="75"/>
      <c r="CM72" s="76"/>
      <c r="CN72" s="26"/>
      <c r="CO72" s="26">
        <f t="shared" si="12"/>
        <v>0</v>
      </c>
      <c r="CP72" s="27">
        <f t="shared" si="13"/>
        <v>0</v>
      </c>
      <c r="CQ72" s="27">
        <f t="shared" si="14"/>
        <v>27534976</v>
      </c>
      <c r="CR72" s="22"/>
      <c r="CS72" s="22"/>
    </row>
    <row r="73" spans="1:97" ht="15" customHeight="1" x14ac:dyDescent="0.25">
      <c r="A73" s="60" t="s">
        <v>761</v>
      </c>
      <c r="B73" s="85" t="s">
        <v>92</v>
      </c>
      <c r="C73" s="22" t="s">
        <v>781</v>
      </c>
      <c r="D73" s="45" t="s">
        <v>782</v>
      </c>
      <c r="E73" s="40">
        <v>45407</v>
      </c>
      <c r="F73" s="22" t="s">
        <v>95</v>
      </c>
      <c r="G73" s="22" t="s">
        <v>561</v>
      </c>
      <c r="H73" s="22" t="s">
        <v>97</v>
      </c>
      <c r="I73" s="40">
        <v>45407</v>
      </c>
      <c r="J73" s="25" t="s">
        <v>807</v>
      </c>
      <c r="K73" s="22" t="s">
        <v>99</v>
      </c>
      <c r="L73" s="22" t="s">
        <v>329</v>
      </c>
      <c r="M73" s="22">
        <v>248</v>
      </c>
      <c r="N73" s="22" t="s">
        <v>812</v>
      </c>
      <c r="O73" s="22" t="s">
        <v>813</v>
      </c>
      <c r="P73" s="22" t="s">
        <v>810</v>
      </c>
      <c r="Q73" s="22">
        <v>81</v>
      </c>
      <c r="R73" s="28">
        <v>45352</v>
      </c>
      <c r="S73" s="23">
        <v>345694000</v>
      </c>
      <c r="T73" s="22" t="s">
        <v>104</v>
      </c>
      <c r="U73" s="23">
        <v>344195000</v>
      </c>
      <c r="V73" s="23" t="s">
        <v>97</v>
      </c>
      <c r="W73" s="22" t="s">
        <v>97</v>
      </c>
      <c r="X73" s="26">
        <v>0</v>
      </c>
      <c r="Y73" s="25">
        <f t="shared" si="0"/>
        <v>344195000</v>
      </c>
      <c r="Z73" s="22" t="s">
        <v>97</v>
      </c>
      <c r="AA73" s="22" t="s">
        <v>97</v>
      </c>
      <c r="AB73" s="22" t="s">
        <v>97</v>
      </c>
      <c r="AC73" s="22" t="s">
        <v>97</v>
      </c>
      <c r="AD73" s="22" t="s">
        <v>97</v>
      </c>
      <c r="AE73" s="7" t="s">
        <v>833</v>
      </c>
      <c r="AF73" s="88" t="s">
        <v>334</v>
      </c>
      <c r="AG73" s="88" t="s">
        <v>554</v>
      </c>
      <c r="AH73" s="92" t="s">
        <v>97</v>
      </c>
      <c r="AI73" s="92" t="s">
        <v>97</v>
      </c>
      <c r="AJ73" s="92" t="s">
        <v>97</v>
      </c>
      <c r="AK73" s="22" t="s">
        <v>872</v>
      </c>
      <c r="AL73" s="88" t="s">
        <v>97</v>
      </c>
      <c r="AM73" s="91" t="s">
        <v>337</v>
      </c>
      <c r="AN73" s="106">
        <v>14366</v>
      </c>
      <c r="AO73" s="92" t="s">
        <v>97</v>
      </c>
      <c r="AP73" s="88" t="s">
        <v>472</v>
      </c>
      <c r="AQ73" s="25" t="s">
        <v>873</v>
      </c>
      <c r="AR73" s="22"/>
      <c r="AS73" s="28"/>
      <c r="AT73" s="25" t="s">
        <v>97</v>
      </c>
      <c r="AU73" s="25" t="s">
        <v>97</v>
      </c>
      <c r="AV73" s="25" t="s">
        <v>97</v>
      </c>
      <c r="AW73" s="25" t="s">
        <v>97</v>
      </c>
      <c r="AX73" s="30"/>
      <c r="AY73" s="30"/>
      <c r="AZ73" s="22" t="s">
        <v>114</v>
      </c>
      <c r="BA73" s="22" t="s">
        <v>874</v>
      </c>
      <c r="BB73" s="22" t="s">
        <v>97</v>
      </c>
      <c r="BC73" s="22" t="s">
        <v>97</v>
      </c>
      <c r="BD73" s="22" t="s">
        <v>97</v>
      </c>
      <c r="BE73" s="22" t="s">
        <v>97</v>
      </c>
      <c r="BF73" s="7" t="str">
        <f>AE73</f>
        <v>CAJA DE COMPENSACION FAMILIAR COMPENSAR</v>
      </c>
      <c r="BG73" s="27">
        <f>Y73</f>
        <v>344195000</v>
      </c>
      <c r="BH73" s="27" t="str">
        <f>L73</f>
        <v>1 1. Días</v>
      </c>
      <c r="BI73" s="31">
        <f>M73</f>
        <v>248</v>
      </c>
      <c r="BJ73" s="31"/>
      <c r="BK73" s="26"/>
      <c r="BL73" s="27"/>
      <c r="BM73" s="27"/>
      <c r="BN73" s="27"/>
      <c r="BO73" s="27"/>
      <c r="BP73" s="27"/>
      <c r="BQ73" s="23"/>
      <c r="BR73" s="32"/>
      <c r="BS73" s="23"/>
      <c r="BT73" s="23"/>
      <c r="BU73" s="22"/>
      <c r="BV73" s="22"/>
      <c r="BW73" s="22"/>
      <c r="BX73" s="22"/>
      <c r="BY73" s="22"/>
      <c r="BZ73" s="22"/>
      <c r="CA73" s="22"/>
      <c r="CB73" s="23">
        <f t="shared" si="9"/>
        <v>0</v>
      </c>
      <c r="CC73" s="24">
        <f t="shared" si="10"/>
        <v>0</v>
      </c>
      <c r="CD73" s="25" t="str">
        <f t="shared" si="11"/>
        <v>3 3. Pago Parcial</v>
      </c>
      <c r="CE73" s="75"/>
      <c r="CF73" s="75"/>
      <c r="CG73" s="75"/>
      <c r="CH73" s="75"/>
      <c r="CI73" s="75"/>
      <c r="CJ73" s="94"/>
      <c r="CK73" s="75"/>
      <c r="CL73" s="75"/>
      <c r="CM73" s="76"/>
      <c r="CN73" s="26"/>
      <c r="CO73" s="26">
        <f t="shared" si="12"/>
        <v>0</v>
      </c>
      <c r="CP73" s="27">
        <f t="shared" si="13"/>
        <v>0</v>
      </c>
      <c r="CQ73" s="27">
        <f t="shared" si="14"/>
        <v>344195000</v>
      </c>
      <c r="CR73" s="22"/>
      <c r="CS73" s="22"/>
    </row>
    <row r="74" spans="1:97" ht="15" customHeight="1" x14ac:dyDescent="0.25">
      <c r="A74" s="60" t="s">
        <v>762</v>
      </c>
      <c r="B74" s="85" t="s">
        <v>92</v>
      </c>
      <c r="C74" s="22" t="s">
        <v>783</v>
      </c>
      <c r="D74" s="45" t="s">
        <v>784</v>
      </c>
      <c r="E74" s="40">
        <v>45397</v>
      </c>
      <c r="F74" s="22" t="s">
        <v>95</v>
      </c>
      <c r="G74" s="22" t="s">
        <v>96</v>
      </c>
      <c r="H74" s="41" t="s">
        <v>97</v>
      </c>
      <c r="I74" s="40">
        <v>45397</v>
      </c>
      <c r="J74" s="25" t="s">
        <v>808</v>
      </c>
      <c r="K74" s="22" t="s">
        <v>99</v>
      </c>
      <c r="L74" s="22" t="s">
        <v>100</v>
      </c>
      <c r="M74" s="22">
        <v>8</v>
      </c>
      <c r="N74" s="22" t="s">
        <v>814</v>
      </c>
      <c r="O74" s="22" t="s">
        <v>815</v>
      </c>
      <c r="P74" s="22" t="s">
        <v>97</v>
      </c>
      <c r="Q74" s="25">
        <v>111</v>
      </c>
      <c r="R74" s="40">
        <v>45378</v>
      </c>
      <c r="S74" s="23">
        <v>48000000</v>
      </c>
      <c r="T74" s="22" t="s">
        <v>104</v>
      </c>
      <c r="U74" s="23">
        <v>48000000</v>
      </c>
      <c r="V74" s="23">
        <v>6000000</v>
      </c>
      <c r="W74" s="46" t="s">
        <v>97</v>
      </c>
      <c r="X74" s="26">
        <v>0</v>
      </c>
      <c r="Y74" s="25">
        <f t="shared" ref="Y74:Y78" si="15">U74+X74</f>
        <v>48000000</v>
      </c>
      <c r="Z74" s="22" t="s">
        <v>97</v>
      </c>
      <c r="AA74" s="22" t="s">
        <v>97</v>
      </c>
      <c r="AB74" s="22" t="s">
        <v>97</v>
      </c>
      <c r="AC74" s="22" t="s">
        <v>97</v>
      </c>
      <c r="AD74" s="22" t="s">
        <v>97</v>
      </c>
      <c r="AE74" s="41" t="s">
        <v>834</v>
      </c>
      <c r="AF74" s="29" t="s">
        <v>106</v>
      </c>
      <c r="AG74" s="29" t="s">
        <v>107</v>
      </c>
      <c r="AH74" s="22" t="s">
        <v>108</v>
      </c>
      <c r="AI74" s="22" t="s">
        <v>383</v>
      </c>
      <c r="AJ74" s="22" t="s">
        <v>384</v>
      </c>
      <c r="AK74" s="25" t="s">
        <v>354</v>
      </c>
      <c r="AL74" s="25" t="s">
        <v>875</v>
      </c>
      <c r="AM74" s="22" t="s">
        <v>97</v>
      </c>
      <c r="AN74" s="22" t="s">
        <v>97</v>
      </c>
      <c r="AO74" s="22" t="s">
        <v>97</v>
      </c>
      <c r="AP74" s="22" t="s">
        <v>112</v>
      </c>
      <c r="AQ74" s="22" t="s">
        <v>876</v>
      </c>
      <c r="AR74" s="25">
        <v>94</v>
      </c>
      <c r="AS74" s="40">
        <v>45398</v>
      </c>
      <c r="AT74" s="29" t="s">
        <v>97</v>
      </c>
      <c r="AU74" s="46" t="s">
        <v>97</v>
      </c>
      <c r="AV74" s="29" t="s">
        <v>97</v>
      </c>
      <c r="AW74" s="46" t="s">
        <v>97</v>
      </c>
      <c r="AX74" s="30">
        <v>45401</v>
      </c>
      <c r="AY74" s="30">
        <v>45644</v>
      </c>
      <c r="AZ74" s="22" t="s">
        <v>520</v>
      </c>
      <c r="BA74" s="22" t="s">
        <v>877</v>
      </c>
      <c r="BB74" s="22" t="s">
        <v>97</v>
      </c>
      <c r="BC74" s="22" t="s">
        <v>97</v>
      </c>
      <c r="BD74" s="22" t="s">
        <v>97</v>
      </c>
      <c r="BE74" s="22" t="s">
        <v>878</v>
      </c>
      <c r="BF74" s="7" t="str">
        <f>AE74</f>
        <v>GUSTAVO PINILLA RODRIGUEZ</v>
      </c>
      <c r="BG74" s="27">
        <f>Y74</f>
        <v>48000000</v>
      </c>
      <c r="BH74" s="27" t="str">
        <f>L74</f>
        <v>2 2. Meses</v>
      </c>
      <c r="BI74" s="31">
        <f>M74</f>
        <v>8</v>
      </c>
      <c r="BJ74" s="31"/>
      <c r="BK74" s="26"/>
      <c r="BL74" s="27"/>
      <c r="BM74" s="27"/>
      <c r="BN74" s="27"/>
      <c r="BO74" s="27"/>
      <c r="BP74" s="27"/>
      <c r="BQ74" s="23"/>
      <c r="BR74" s="32"/>
      <c r="BS74" s="23"/>
      <c r="BT74" s="23"/>
      <c r="BU74" s="22"/>
      <c r="BV74" s="22"/>
      <c r="BW74" s="22"/>
      <c r="BX74" s="22"/>
      <c r="BY74" s="22"/>
      <c r="BZ74" s="22"/>
      <c r="CA74" s="22"/>
      <c r="CB74" s="23">
        <f t="shared" si="9"/>
        <v>0</v>
      </c>
      <c r="CC74" s="24">
        <f t="shared" si="10"/>
        <v>0</v>
      </c>
      <c r="CD74" s="25" t="str">
        <f t="shared" si="11"/>
        <v>3 3. Pago Parcial</v>
      </c>
      <c r="CE74" s="75"/>
      <c r="CF74" s="75"/>
      <c r="CG74" s="75"/>
      <c r="CH74" s="75"/>
      <c r="CI74" s="75"/>
      <c r="CJ74" s="94"/>
      <c r="CK74" s="75"/>
      <c r="CL74" s="75"/>
      <c r="CM74" s="76"/>
      <c r="CN74" s="26"/>
      <c r="CO74" s="26">
        <f t="shared" si="12"/>
        <v>0</v>
      </c>
      <c r="CP74" s="27">
        <f t="shared" si="13"/>
        <v>0</v>
      </c>
      <c r="CQ74" s="27">
        <f t="shared" si="14"/>
        <v>48000000</v>
      </c>
      <c r="CR74" s="22"/>
      <c r="CS74" s="22"/>
    </row>
    <row r="75" spans="1:97" ht="15" customHeight="1" x14ac:dyDescent="0.25">
      <c r="A75" s="60" t="s">
        <v>763</v>
      </c>
      <c r="B75" s="85" t="s">
        <v>92</v>
      </c>
      <c r="C75" s="22" t="s">
        <v>785</v>
      </c>
      <c r="D75" s="45" t="s">
        <v>786</v>
      </c>
      <c r="E75" s="40"/>
      <c r="F75" s="88" t="s">
        <v>326</v>
      </c>
      <c r="G75" s="88" t="s">
        <v>588</v>
      </c>
      <c r="H75" s="54" t="s">
        <v>97</v>
      </c>
      <c r="I75" s="40"/>
      <c r="J75" s="25"/>
      <c r="K75" s="22" t="s">
        <v>530</v>
      </c>
      <c r="L75" s="22" t="s">
        <v>100</v>
      </c>
      <c r="M75" s="22"/>
      <c r="N75" s="22" t="s">
        <v>816</v>
      </c>
      <c r="O75" s="22" t="s">
        <v>817</v>
      </c>
      <c r="P75" s="22" t="s">
        <v>810</v>
      </c>
      <c r="Q75" s="22">
        <v>119</v>
      </c>
      <c r="R75" s="28">
        <v>45392</v>
      </c>
      <c r="S75" s="23">
        <v>17200000</v>
      </c>
      <c r="T75" s="22" t="s">
        <v>104</v>
      </c>
      <c r="U75" s="23"/>
      <c r="V75" s="23"/>
      <c r="W75" s="46" t="s">
        <v>97</v>
      </c>
      <c r="X75" s="26">
        <v>0</v>
      </c>
      <c r="Y75" s="25">
        <f t="shared" si="15"/>
        <v>0</v>
      </c>
      <c r="Z75" s="46" t="s">
        <v>97</v>
      </c>
      <c r="AA75" s="46" t="s">
        <v>97</v>
      </c>
      <c r="AB75" s="46" t="s">
        <v>97</v>
      </c>
      <c r="AC75" s="46" t="s">
        <v>97</v>
      </c>
      <c r="AD75" s="46" t="s">
        <v>97</v>
      </c>
      <c r="AE75" s="7" t="s">
        <v>835</v>
      </c>
      <c r="AF75" s="29"/>
      <c r="AG75" s="29"/>
      <c r="AH75" s="22"/>
      <c r="AI75" s="22"/>
      <c r="AJ75" s="22"/>
      <c r="AK75" s="22"/>
      <c r="AL75" s="22"/>
      <c r="AM75" s="22"/>
      <c r="AN75" s="22"/>
      <c r="AO75" s="22"/>
      <c r="AP75" s="22"/>
      <c r="AQ75" s="22" t="s">
        <v>879</v>
      </c>
      <c r="AR75" s="22"/>
      <c r="AS75" s="28"/>
      <c r="AT75" s="22" t="s">
        <v>97</v>
      </c>
      <c r="AU75" s="22" t="s">
        <v>97</v>
      </c>
      <c r="AV75" s="22" t="s">
        <v>97</v>
      </c>
      <c r="AW75" s="22" t="s">
        <v>97</v>
      </c>
      <c r="AX75" s="30"/>
      <c r="AY75" s="30"/>
      <c r="AZ75" s="22" t="s">
        <v>114</v>
      </c>
      <c r="BA75" s="22" t="s">
        <v>874</v>
      </c>
      <c r="BB75" s="22" t="s">
        <v>97</v>
      </c>
      <c r="BC75" s="22" t="s">
        <v>97</v>
      </c>
      <c r="BD75" s="22" t="s">
        <v>97</v>
      </c>
      <c r="BE75" s="22" t="s">
        <v>97</v>
      </c>
      <c r="BF75" s="7" t="str">
        <f>AE75</f>
        <v>COMBUSTIBLE</v>
      </c>
      <c r="BG75" s="27">
        <f>Y75</f>
        <v>0</v>
      </c>
      <c r="BH75" s="27" t="str">
        <f>L75</f>
        <v>2 2. Meses</v>
      </c>
      <c r="BI75" s="31">
        <f>M75</f>
        <v>0</v>
      </c>
      <c r="BJ75" s="31"/>
      <c r="BK75" s="26"/>
      <c r="BL75" s="27"/>
      <c r="BM75" s="27"/>
      <c r="BN75" s="27"/>
      <c r="BO75" s="27"/>
      <c r="BP75" s="27"/>
      <c r="BQ75" s="23"/>
      <c r="BR75" s="32"/>
      <c r="BS75" s="23"/>
      <c r="BT75" s="23"/>
      <c r="BU75" s="22"/>
      <c r="BV75" s="22"/>
      <c r="BW75" s="22"/>
      <c r="BX75" s="22"/>
      <c r="BY75" s="22"/>
      <c r="BZ75" s="22"/>
      <c r="CA75" s="22"/>
      <c r="CB75" s="23">
        <f t="shared" si="9"/>
        <v>0</v>
      </c>
      <c r="CC75" s="24" t="e">
        <f t="shared" si="10"/>
        <v>#DIV/0!</v>
      </c>
      <c r="CD75" s="25" t="e">
        <f t="shared" si="11"/>
        <v>#DIV/0!</v>
      </c>
      <c r="CE75" s="75"/>
      <c r="CF75" s="75"/>
      <c r="CG75" s="75"/>
      <c r="CH75" s="75"/>
      <c r="CI75" s="75"/>
      <c r="CJ75" s="94"/>
      <c r="CK75" s="75"/>
      <c r="CL75" s="75"/>
      <c r="CM75" s="76"/>
      <c r="CN75" s="26"/>
      <c r="CO75" s="26">
        <f t="shared" si="12"/>
        <v>0</v>
      </c>
      <c r="CP75" s="27">
        <f t="shared" si="13"/>
        <v>0</v>
      </c>
      <c r="CQ75" s="27">
        <f t="shared" si="14"/>
        <v>0</v>
      </c>
      <c r="CR75" s="22"/>
      <c r="CS75" s="22"/>
    </row>
    <row r="76" spans="1:97" ht="15" customHeight="1" x14ac:dyDescent="0.25">
      <c r="A76" s="87"/>
      <c r="B76" s="85" t="s">
        <v>92</v>
      </c>
      <c r="C76" s="22" t="s">
        <v>787</v>
      </c>
      <c r="D76" s="45" t="s">
        <v>788</v>
      </c>
      <c r="E76" s="40"/>
      <c r="F76" s="22"/>
      <c r="G76" s="22"/>
      <c r="H76" s="54"/>
      <c r="I76" s="40"/>
      <c r="J76" s="25"/>
      <c r="K76" s="22"/>
      <c r="L76" s="22"/>
      <c r="M76" s="22"/>
      <c r="N76" s="22"/>
      <c r="O76" s="22"/>
      <c r="P76" s="22"/>
      <c r="Q76" s="22"/>
      <c r="R76" s="28"/>
      <c r="S76" s="23"/>
      <c r="T76" s="22"/>
      <c r="U76" s="23"/>
      <c r="V76" s="23"/>
      <c r="W76" s="22"/>
      <c r="X76" s="26"/>
      <c r="Y76" s="25">
        <f t="shared" si="15"/>
        <v>0</v>
      </c>
      <c r="Z76" s="22"/>
      <c r="AA76" s="22"/>
      <c r="AB76" s="22"/>
      <c r="AC76" s="22"/>
      <c r="AD76" s="22"/>
      <c r="AE76" s="7" t="s">
        <v>836</v>
      </c>
      <c r="AF76" s="29"/>
      <c r="AG76" s="29"/>
      <c r="AH76" s="22"/>
      <c r="AI76" s="22"/>
      <c r="AJ76" s="22"/>
      <c r="AK76" s="22"/>
      <c r="AL76" s="22"/>
      <c r="AM76" s="22"/>
      <c r="AN76" s="22"/>
      <c r="AO76" s="22"/>
      <c r="AP76" s="22"/>
      <c r="AQ76" s="25"/>
      <c r="AR76" s="22"/>
      <c r="AS76" s="28"/>
      <c r="AT76" s="29"/>
      <c r="AU76" s="22"/>
      <c r="AV76" s="29"/>
      <c r="AW76" s="22"/>
      <c r="AX76" s="30"/>
      <c r="AY76" s="30"/>
      <c r="AZ76" s="22"/>
      <c r="BA76" s="22"/>
      <c r="BB76" s="22"/>
      <c r="BC76" s="22"/>
      <c r="BD76" s="22"/>
      <c r="BE76" s="22"/>
      <c r="BF76" s="7" t="str">
        <f>AE76</f>
        <v xml:space="preserve"> Hernando Vanstrahlen</v>
      </c>
      <c r="BG76" s="27">
        <f>Y76</f>
        <v>0</v>
      </c>
      <c r="BH76" s="27">
        <f>L76</f>
        <v>0</v>
      </c>
      <c r="BI76" s="31">
        <f>M76</f>
        <v>0</v>
      </c>
      <c r="BJ76" s="31"/>
      <c r="BK76" s="26"/>
      <c r="BL76" s="27"/>
      <c r="BM76" s="27"/>
      <c r="BN76" s="27"/>
      <c r="BO76" s="27"/>
      <c r="BP76" s="27"/>
      <c r="BQ76" s="23"/>
      <c r="BR76" s="32"/>
      <c r="BS76" s="23"/>
      <c r="BT76" s="23"/>
      <c r="BU76" s="22"/>
      <c r="BV76" s="22"/>
      <c r="BW76" s="22"/>
      <c r="BX76" s="22"/>
      <c r="BY76" s="22"/>
      <c r="BZ76" s="22"/>
      <c r="CA76" s="22"/>
      <c r="CB76" s="23">
        <f t="shared" si="9"/>
        <v>0</v>
      </c>
      <c r="CC76" s="24" t="e">
        <f t="shared" si="10"/>
        <v>#DIV/0!</v>
      </c>
      <c r="CD76" s="25" t="e">
        <f t="shared" si="11"/>
        <v>#DIV/0!</v>
      </c>
      <c r="CE76" s="75"/>
      <c r="CF76" s="75"/>
      <c r="CG76" s="75"/>
      <c r="CH76" s="75"/>
      <c r="CI76" s="75"/>
      <c r="CJ76" s="94"/>
      <c r="CK76" s="75"/>
      <c r="CL76" s="75"/>
      <c r="CM76" s="76"/>
      <c r="CN76" s="26"/>
      <c r="CO76" s="26">
        <f t="shared" si="12"/>
        <v>0</v>
      </c>
      <c r="CP76" s="27">
        <f t="shared" si="13"/>
        <v>0</v>
      </c>
      <c r="CQ76" s="27">
        <f t="shared" si="14"/>
        <v>0</v>
      </c>
      <c r="CR76" s="22"/>
      <c r="CS76" s="22"/>
    </row>
    <row r="77" spans="1:97" ht="15" customHeight="1" x14ac:dyDescent="0.25">
      <c r="A77" s="87"/>
      <c r="B77" s="85" t="s">
        <v>92</v>
      </c>
      <c r="C77" s="22" t="s">
        <v>789</v>
      </c>
      <c r="D77" s="49"/>
      <c r="E77" s="28"/>
      <c r="F77" s="22"/>
      <c r="G77" s="22"/>
      <c r="H77" s="22"/>
      <c r="I77" s="28"/>
      <c r="J77" s="25"/>
      <c r="K77" s="22"/>
      <c r="L77" s="22"/>
      <c r="M77" s="22"/>
      <c r="N77" s="22"/>
      <c r="O77" s="22"/>
      <c r="P77" s="22"/>
      <c r="Q77" s="22"/>
      <c r="R77" s="28"/>
      <c r="S77" s="43"/>
      <c r="T77" s="22"/>
      <c r="U77" s="23"/>
      <c r="V77" s="23"/>
      <c r="W77" s="46"/>
      <c r="X77" s="26"/>
      <c r="Y77" s="25">
        <f t="shared" si="15"/>
        <v>0</v>
      </c>
      <c r="Z77" s="22"/>
      <c r="AA77" s="46"/>
      <c r="AB77" s="22"/>
      <c r="AC77" s="22"/>
      <c r="AD77" s="7"/>
      <c r="AE77" s="7" t="s">
        <v>837</v>
      </c>
      <c r="AF77" s="22"/>
      <c r="AG77" s="22"/>
      <c r="AH77" s="22"/>
      <c r="AI77" s="22"/>
      <c r="AJ77" s="22"/>
      <c r="AK77" s="22"/>
      <c r="AL77" s="22"/>
      <c r="AM77" s="22"/>
      <c r="AN77" s="22"/>
      <c r="AO77" s="22"/>
      <c r="AP77" s="22"/>
      <c r="AQ77" s="25"/>
      <c r="AR77" s="22"/>
      <c r="AS77" s="28"/>
      <c r="AT77" s="22"/>
      <c r="AU77" s="46"/>
      <c r="AV77" s="22"/>
      <c r="AW77" s="46"/>
      <c r="AX77" s="30"/>
      <c r="AY77" s="30"/>
      <c r="AZ77" s="22"/>
      <c r="BA77" s="22"/>
      <c r="BB77" s="22"/>
      <c r="BC77" s="22"/>
      <c r="BD77" s="22"/>
      <c r="BE77" s="22"/>
      <c r="BF77" s="7" t="str">
        <f>AE77</f>
        <v>OPERADOR LOGISTICO</v>
      </c>
      <c r="BG77" s="27">
        <f>Y77</f>
        <v>0</v>
      </c>
      <c r="BH77" s="27">
        <f>L77</f>
        <v>0</v>
      </c>
      <c r="BI77" s="31">
        <f>M77</f>
        <v>0</v>
      </c>
      <c r="BJ77" s="31"/>
      <c r="BK77" s="26"/>
      <c r="BL77" s="27"/>
      <c r="BM77" s="27"/>
      <c r="BN77" s="27"/>
      <c r="BO77" s="27"/>
      <c r="BP77" s="27"/>
      <c r="BQ77" s="23"/>
      <c r="BR77" s="32"/>
      <c r="BS77" s="23"/>
      <c r="BT77" s="23"/>
      <c r="BU77" s="22"/>
      <c r="BV77" s="22"/>
      <c r="BW77" s="22"/>
      <c r="BX77" s="22"/>
      <c r="BY77" s="22"/>
      <c r="BZ77" s="22"/>
      <c r="CA77" s="22"/>
      <c r="CB77" s="23">
        <f t="shared" si="9"/>
        <v>0</v>
      </c>
      <c r="CC77" s="24" t="e">
        <f t="shared" si="10"/>
        <v>#DIV/0!</v>
      </c>
      <c r="CD77" s="25" t="e">
        <f t="shared" si="11"/>
        <v>#DIV/0!</v>
      </c>
      <c r="CE77" s="75"/>
      <c r="CF77" s="75"/>
      <c r="CG77" s="75"/>
      <c r="CH77" s="75"/>
      <c r="CI77" s="75"/>
      <c r="CJ77" s="75"/>
      <c r="CK77" s="75"/>
      <c r="CL77" s="75"/>
      <c r="CM77" s="76"/>
      <c r="CN77" s="26"/>
      <c r="CO77" s="26"/>
      <c r="CP77" s="27">
        <f t="shared" si="13"/>
        <v>0</v>
      </c>
      <c r="CQ77" s="27">
        <f t="shared" si="14"/>
        <v>0</v>
      </c>
      <c r="CR77" s="22"/>
      <c r="CS77" s="22"/>
    </row>
    <row r="78" spans="1:97" ht="15" customHeight="1" x14ac:dyDescent="0.25">
      <c r="A78" s="60" t="s">
        <v>764</v>
      </c>
      <c r="B78" s="85" t="s">
        <v>92</v>
      </c>
      <c r="C78" s="22" t="s">
        <v>790</v>
      </c>
      <c r="D78" s="45" t="s">
        <v>791</v>
      </c>
      <c r="E78" s="28">
        <v>45412</v>
      </c>
      <c r="F78" s="88" t="s">
        <v>95</v>
      </c>
      <c r="G78" s="88" t="s">
        <v>630</v>
      </c>
      <c r="H78" s="22" t="s">
        <v>97</v>
      </c>
      <c r="I78" s="28">
        <v>45412</v>
      </c>
      <c r="J78" s="25" t="s">
        <v>809</v>
      </c>
      <c r="K78" s="22" t="s">
        <v>99</v>
      </c>
      <c r="L78" s="22" t="s">
        <v>100</v>
      </c>
      <c r="M78" s="22">
        <v>12</v>
      </c>
      <c r="N78" s="22" t="s">
        <v>818</v>
      </c>
      <c r="O78" s="22" t="s">
        <v>819</v>
      </c>
      <c r="P78" s="22" t="s">
        <v>810</v>
      </c>
      <c r="Q78" s="22">
        <v>126</v>
      </c>
      <c r="R78" s="28">
        <v>45405</v>
      </c>
      <c r="S78" s="23">
        <v>571731000</v>
      </c>
      <c r="T78" s="22" t="s">
        <v>104</v>
      </c>
      <c r="U78" s="23">
        <v>520043216</v>
      </c>
      <c r="V78" s="23" t="s">
        <v>97</v>
      </c>
      <c r="W78" s="22" t="s">
        <v>97</v>
      </c>
      <c r="X78" s="26">
        <v>0</v>
      </c>
      <c r="Y78" s="25">
        <f t="shared" si="15"/>
        <v>520043216</v>
      </c>
      <c r="Z78" s="46" t="s">
        <v>97</v>
      </c>
      <c r="AA78" s="46" t="s">
        <v>97</v>
      </c>
      <c r="AB78" s="46" t="s">
        <v>97</v>
      </c>
      <c r="AC78" s="46" t="s">
        <v>97</v>
      </c>
      <c r="AD78" s="46" t="s">
        <v>97</v>
      </c>
      <c r="AE78" s="7" t="s">
        <v>838</v>
      </c>
      <c r="AF78" s="91" t="s">
        <v>334</v>
      </c>
      <c r="AG78" s="91" t="s">
        <v>335</v>
      </c>
      <c r="AH78" s="92" t="s">
        <v>97</v>
      </c>
      <c r="AI78" s="92" t="s">
        <v>97</v>
      </c>
      <c r="AJ78" s="92" t="s">
        <v>97</v>
      </c>
      <c r="AK78" s="88" t="s">
        <v>97</v>
      </c>
      <c r="AL78" s="88" t="s">
        <v>97</v>
      </c>
      <c r="AM78" s="107" t="s">
        <v>337</v>
      </c>
      <c r="AN78" s="91">
        <v>37164</v>
      </c>
      <c r="AO78" s="88" t="s">
        <v>97</v>
      </c>
      <c r="AP78" s="88" t="s">
        <v>97</v>
      </c>
      <c r="AQ78" s="22" t="s">
        <v>880</v>
      </c>
      <c r="AR78" s="22"/>
      <c r="AS78" s="28"/>
      <c r="AT78" s="22" t="s">
        <v>97</v>
      </c>
      <c r="AU78" s="22" t="s">
        <v>97</v>
      </c>
      <c r="AV78" s="22" t="s">
        <v>97</v>
      </c>
      <c r="AW78" s="22" t="s">
        <v>97</v>
      </c>
      <c r="AX78" s="30"/>
      <c r="AY78" s="30"/>
      <c r="AZ78" s="22" t="s">
        <v>114</v>
      </c>
      <c r="BA78" s="22" t="s">
        <v>874</v>
      </c>
      <c r="BB78" s="22" t="s">
        <v>97</v>
      </c>
      <c r="BC78" s="22" t="s">
        <v>97</v>
      </c>
      <c r="BD78" s="22" t="s">
        <v>97</v>
      </c>
      <c r="BE78" s="22" t="s">
        <v>97</v>
      </c>
      <c r="BF78" s="7" t="str">
        <f>AE78</f>
        <v>SERVICIOS POSTALES NACIONALES S.A.S</v>
      </c>
      <c r="BG78" s="27">
        <f>Y78</f>
        <v>520043216</v>
      </c>
      <c r="BH78" s="27" t="str">
        <f>L78</f>
        <v>2 2. Meses</v>
      </c>
      <c r="BI78" s="31">
        <f>M78</f>
        <v>12</v>
      </c>
      <c r="BJ78" s="31"/>
      <c r="BK78" s="26"/>
      <c r="BL78" s="27"/>
      <c r="BM78" s="27"/>
      <c r="BN78" s="27"/>
      <c r="BO78" s="27"/>
      <c r="BP78" s="27"/>
      <c r="BQ78" s="23"/>
      <c r="BR78" s="22"/>
      <c r="BS78" s="23"/>
      <c r="BT78" s="23"/>
      <c r="BU78" s="22"/>
      <c r="BV78" s="22"/>
      <c r="BW78" s="22"/>
      <c r="BX78" s="22"/>
      <c r="BY78" s="22"/>
      <c r="BZ78" s="22"/>
      <c r="CA78" s="22"/>
      <c r="CB78" s="23">
        <f t="shared" si="9"/>
        <v>0</v>
      </c>
      <c r="CC78" s="24">
        <f t="shared" si="10"/>
        <v>0</v>
      </c>
      <c r="CD78" s="25" t="str">
        <f t="shared" si="11"/>
        <v>3 3. Pago Parcial</v>
      </c>
      <c r="CE78" s="75"/>
      <c r="CF78" s="75"/>
      <c r="CG78" s="75"/>
      <c r="CH78" s="75"/>
      <c r="CI78" s="75"/>
      <c r="CJ78" s="94"/>
      <c r="CK78" s="75"/>
      <c r="CL78" s="75"/>
      <c r="CM78" s="76"/>
      <c r="CN78" s="26"/>
      <c r="CO78" s="26">
        <f t="shared" ref="CO78:CO80" si="16">CN78</f>
        <v>0</v>
      </c>
      <c r="CP78" s="27">
        <f t="shared" si="13"/>
        <v>0</v>
      </c>
      <c r="CQ78" s="27">
        <f t="shared" si="14"/>
        <v>520043216</v>
      </c>
      <c r="CR78" s="22"/>
      <c r="CS78" s="22"/>
    </row>
    <row r="79" spans="1:97" ht="15" customHeight="1" x14ac:dyDescent="0.25">
      <c r="A79" s="87"/>
      <c r="B79" s="22"/>
      <c r="C79" s="22" t="s">
        <v>792</v>
      </c>
      <c r="D79" s="49"/>
      <c r="E79" s="28"/>
      <c r="F79" s="22"/>
      <c r="G79" s="22"/>
      <c r="H79" s="22"/>
      <c r="I79" s="28"/>
      <c r="J79" s="25"/>
      <c r="K79" s="22"/>
      <c r="L79" s="22"/>
      <c r="M79" s="22"/>
      <c r="N79" s="22"/>
      <c r="O79" s="22"/>
      <c r="P79" s="22"/>
      <c r="Q79" s="22"/>
      <c r="R79" s="28"/>
      <c r="S79" s="23"/>
      <c r="T79" s="22"/>
      <c r="U79" s="23"/>
      <c r="V79" s="23"/>
      <c r="W79" s="22"/>
      <c r="X79" s="26"/>
      <c r="Y79" s="26"/>
      <c r="Z79" s="22"/>
      <c r="AA79" s="22"/>
      <c r="AB79" s="22"/>
      <c r="AC79" s="22"/>
      <c r="AD79" s="46"/>
      <c r="AE79" s="7" t="s">
        <v>839</v>
      </c>
      <c r="AF79" s="22"/>
      <c r="AG79" s="22"/>
      <c r="AH79" s="22"/>
      <c r="AI79" s="22"/>
      <c r="AJ79" s="22"/>
      <c r="AK79" s="22"/>
      <c r="AL79" s="22"/>
      <c r="AM79" s="22"/>
      <c r="AN79" s="22"/>
      <c r="AO79" s="22"/>
      <c r="AP79" s="22"/>
      <c r="AQ79" s="22"/>
      <c r="AR79" s="22"/>
      <c r="AS79" s="28"/>
      <c r="AT79" s="22"/>
      <c r="AU79" s="22"/>
      <c r="AV79" s="22"/>
      <c r="AW79" s="22"/>
      <c r="AX79" s="30"/>
      <c r="AY79" s="30"/>
      <c r="AZ79" s="22"/>
      <c r="BA79" s="22"/>
      <c r="BB79" s="22"/>
      <c r="BC79" s="22"/>
      <c r="BD79" s="22"/>
      <c r="BE79" s="22"/>
      <c r="BF79" s="7" t="str">
        <f>AE79</f>
        <v>DOTACION</v>
      </c>
      <c r="BG79" s="27">
        <f>Y79</f>
        <v>0</v>
      </c>
      <c r="BH79" s="27">
        <f>L79</f>
        <v>0</v>
      </c>
      <c r="BI79" s="31">
        <f>M79</f>
        <v>0</v>
      </c>
      <c r="BJ79" s="31"/>
      <c r="BK79" s="26"/>
      <c r="BL79" s="27"/>
      <c r="BM79" s="27"/>
      <c r="BN79" s="27"/>
      <c r="BO79" s="27"/>
      <c r="BP79" s="27"/>
      <c r="BQ79" s="23"/>
      <c r="BR79" s="22"/>
      <c r="BS79" s="23"/>
      <c r="BT79" s="23"/>
      <c r="BU79" s="22"/>
      <c r="BV79" s="22"/>
      <c r="BW79" s="22"/>
      <c r="BX79" s="22"/>
      <c r="BY79" s="22"/>
      <c r="BZ79" s="22"/>
      <c r="CA79" s="22"/>
      <c r="CB79" s="23">
        <f t="shared" si="9"/>
        <v>0</v>
      </c>
      <c r="CC79" s="24" t="e">
        <f t="shared" si="10"/>
        <v>#DIV/0!</v>
      </c>
      <c r="CD79" s="25" t="e">
        <f t="shared" si="11"/>
        <v>#DIV/0!</v>
      </c>
      <c r="CE79" s="75"/>
      <c r="CF79" s="75"/>
      <c r="CG79" s="75"/>
      <c r="CH79" s="75"/>
      <c r="CI79" s="75"/>
      <c r="CJ79" s="94"/>
      <c r="CK79" s="75"/>
      <c r="CL79" s="75"/>
      <c r="CM79" s="76"/>
      <c r="CN79" s="26"/>
      <c r="CO79" s="26">
        <f t="shared" si="16"/>
        <v>0</v>
      </c>
      <c r="CP79" s="27">
        <f t="shared" si="13"/>
        <v>0</v>
      </c>
      <c r="CQ79" s="27">
        <f t="shared" si="14"/>
        <v>0</v>
      </c>
      <c r="CR79" s="22"/>
      <c r="CS79" s="22"/>
    </row>
    <row r="80" spans="1:97" ht="15" customHeight="1" x14ac:dyDescent="0.25">
      <c r="A80" s="87"/>
      <c r="B80" s="22"/>
      <c r="C80" s="22" t="s">
        <v>793</v>
      </c>
      <c r="D80" s="45" t="s">
        <v>794</v>
      </c>
      <c r="E80" s="28"/>
      <c r="F80" s="22"/>
      <c r="G80" s="22"/>
      <c r="H80" s="54"/>
      <c r="I80" s="28"/>
      <c r="J80" s="25"/>
      <c r="K80" s="22"/>
      <c r="L80" s="22"/>
      <c r="M80" s="22"/>
      <c r="N80" s="22"/>
      <c r="O80" s="22"/>
      <c r="P80" s="22"/>
      <c r="Q80" s="22"/>
      <c r="R80" s="28"/>
      <c r="S80" s="23"/>
      <c r="T80" s="22"/>
      <c r="U80" s="23"/>
      <c r="V80" s="23"/>
      <c r="W80" s="46"/>
      <c r="X80" s="26"/>
      <c r="Y80" s="26"/>
      <c r="Z80" s="22"/>
      <c r="AA80" s="46"/>
      <c r="AB80" s="22"/>
      <c r="AC80" s="22"/>
      <c r="AD80" s="22"/>
      <c r="AE80" s="7" t="s">
        <v>840</v>
      </c>
      <c r="AF80" s="29"/>
      <c r="AG80" s="29"/>
      <c r="AH80" s="22"/>
      <c r="AI80" s="22"/>
      <c r="AJ80" s="22"/>
      <c r="AK80" s="22"/>
      <c r="AL80" s="22"/>
      <c r="AM80" s="22"/>
      <c r="AN80" s="22"/>
      <c r="AO80" s="22"/>
      <c r="AP80" s="22"/>
      <c r="AQ80" s="22"/>
      <c r="AR80" s="22"/>
      <c r="AS80" s="28"/>
      <c r="AT80" s="22"/>
      <c r="AU80" s="22"/>
      <c r="AV80" s="22"/>
      <c r="AW80" s="46"/>
      <c r="AX80" s="30"/>
      <c r="AY80" s="30"/>
      <c r="AZ80" s="22"/>
      <c r="BA80" s="22"/>
      <c r="BB80" s="22"/>
      <c r="BC80" s="22"/>
      <c r="BD80" s="22"/>
      <c r="BE80" s="22"/>
      <c r="BF80" s="7" t="str">
        <f>AE80</f>
        <v>luz Mila Arciniegas</v>
      </c>
      <c r="BG80" s="27">
        <f>Y80</f>
        <v>0</v>
      </c>
      <c r="BH80" s="27">
        <f>L80</f>
        <v>0</v>
      </c>
      <c r="BI80" s="31">
        <f>M80</f>
        <v>0</v>
      </c>
      <c r="BJ80" s="31"/>
      <c r="BK80" s="26"/>
      <c r="BL80" s="27"/>
      <c r="BM80" s="27"/>
      <c r="BN80" s="27"/>
      <c r="BO80" s="27"/>
      <c r="BP80" s="27"/>
      <c r="BQ80" s="23"/>
      <c r="BR80" s="32"/>
      <c r="BS80" s="23"/>
      <c r="BT80" s="23"/>
      <c r="BU80" s="22"/>
      <c r="BV80" s="22"/>
      <c r="BW80" s="22"/>
      <c r="BX80" s="22"/>
      <c r="BY80" s="22"/>
      <c r="BZ80" s="22"/>
      <c r="CA80" s="22"/>
      <c r="CB80" s="23">
        <f t="shared" si="9"/>
        <v>0</v>
      </c>
      <c r="CC80" s="24" t="e">
        <f t="shared" si="10"/>
        <v>#DIV/0!</v>
      </c>
      <c r="CD80" s="25" t="e">
        <f t="shared" si="11"/>
        <v>#DIV/0!</v>
      </c>
      <c r="CE80" s="75"/>
      <c r="CF80" s="75"/>
      <c r="CG80" s="75"/>
      <c r="CH80" s="75"/>
      <c r="CI80" s="75"/>
      <c r="CJ80" s="94"/>
      <c r="CK80" s="75"/>
      <c r="CL80" s="75"/>
      <c r="CM80" s="76"/>
      <c r="CN80" s="26"/>
      <c r="CO80" s="26">
        <f t="shared" si="16"/>
        <v>0</v>
      </c>
      <c r="CP80" s="27">
        <f t="shared" si="13"/>
        <v>0</v>
      </c>
      <c r="CQ80" s="27">
        <f t="shared" si="14"/>
        <v>0</v>
      </c>
      <c r="CR80" s="22"/>
      <c r="CS80" s="22"/>
    </row>
  </sheetData>
  <autoFilter ref="A2:DL2"/>
  <mergeCells count="2">
    <mergeCell ref="A1:BF1"/>
    <mergeCell ref="BG1:CS1"/>
  </mergeCells>
  <conditionalFormatting sqref="A3:A19 A21:A80 B3:B80 AH71:AJ71 AH3:AO68 AH69:AL69 AH70:AP70 AH72:AP80 AZ58:BA67 AZ69:BB69 AZ71:BE80 BB3:BE67 AZ68:BE68 BC69:BE70">
    <cfRule type="containsBlanks" dxfId="160" priority="164">
      <formula>LEN(TRIM(A3))=0</formula>
    </cfRule>
  </conditionalFormatting>
  <conditionalFormatting sqref="A20">
    <cfRule type="containsBlanks" dxfId="159" priority="165">
      <formula>LEN(TRIM(A20))=0</formula>
    </cfRule>
  </conditionalFormatting>
  <conditionalFormatting sqref="C3:D80">
    <cfRule type="containsBlanks" dxfId="158" priority="163">
      <formula>LEN(TRIM(C3))=0</formula>
    </cfRule>
  </conditionalFormatting>
  <conditionalFormatting sqref="E3:E80">
    <cfRule type="containsBlanks" dxfId="157" priority="162">
      <formula>LEN(TRIM(E3))=0</formula>
    </cfRule>
  </conditionalFormatting>
  <conditionalFormatting sqref="F3:F36 F45 F47 F58 F64:F80">
    <cfRule type="containsBlanks" dxfId="156" priority="150">
      <formula>LEN(TRIM(F3))=0</formula>
    </cfRule>
  </conditionalFormatting>
  <conditionalFormatting sqref="F37:F41">
    <cfRule type="containsBlanks" dxfId="155" priority="151">
      <formula>LEN(TRIM(F37))=0</formula>
    </cfRule>
  </conditionalFormatting>
  <conditionalFormatting sqref="F42:F44">
    <cfRule type="containsBlanks" dxfId="154" priority="152">
      <formula>LEN(TRIM(F42))=0</formula>
    </cfRule>
  </conditionalFormatting>
  <conditionalFormatting sqref="F46">
    <cfRule type="containsBlanks" dxfId="153" priority="153">
      <formula>LEN(TRIM(F46))=0</formula>
    </cfRule>
  </conditionalFormatting>
  <conditionalFormatting sqref="F48:F50">
    <cfRule type="containsBlanks" dxfId="152" priority="154">
      <formula>LEN(TRIM(F48))=0</formula>
    </cfRule>
  </conditionalFormatting>
  <conditionalFormatting sqref="F51:F53">
    <cfRule type="containsBlanks" dxfId="151" priority="155">
      <formula>LEN(TRIM(F51))=0</formula>
    </cfRule>
  </conditionalFormatting>
  <conditionalFormatting sqref="F54:F57">
    <cfRule type="containsBlanks" dxfId="150" priority="156">
      <formula>LEN(TRIM(F54))=0</formula>
    </cfRule>
  </conditionalFormatting>
  <conditionalFormatting sqref="F62">
    <cfRule type="containsBlanks" dxfId="149" priority="157">
      <formula>LEN(TRIM(F62))=0</formula>
    </cfRule>
  </conditionalFormatting>
  <conditionalFormatting sqref="F59">
    <cfRule type="containsBlanks" dxfId="148" priority="158">
      <formula>LEN(TRIM(F59))=0</formula>
    </cfRule>
  </conditionalFormatting>
  <conditionalFormatting sqref="F60">
    <cfRule type="containsBlanks" dxfId="147" priority="159">
      <formula>LEN(TRIM(F60))=0</formula>
    </cfRule>
  </conditionalFormatting>
  <conditionalFormatting sqref="F63">
    <cfRule type="containsBlanks" dxfId="146" priority="160">
      <formula>LEN(TRIM(F63))=0</formula>
    </cfRule>
  </conditionalFormatting>
  <conditionalFormatting sqref="F61">
    <cfRule type="containsBlanks" dxfId="145" priority="161">
      <formula>LEN(TRIM(F61))=0</formula>
    </cfRule>
  </conditionalFormatting>
  <conditionalFormatting sqref="G3:G36 G45 G58 G64:G80">
    <cfRule type="containsBlanks" dxfId="144" priority="130">
      <formula>LEN(TRIM(G3))=0</formula>
    </cfRule>
  </conditionalFormatting>
  <conditionalFormatting sqref="G37:G41">
    <cfRule type="containsBlanks" dxfId="143" priority="131">
      <formula>LEN(TRIM(G37))=0</formula>
    </cfRule>
  </conditionalFormatting>
  <conditionalFormatting sqref="G42:G44">
    <cfRule type="containsBlanks" dxfId="142" priority="132">
      <formula>LEN(TRIM(G42))=0</formula>
    </cfRule>
  </conditionalFormatting>
  <conditionalFormatting sqref="G46">
    <cfRule type="containsBlanks" dxfId="141" priority="133">
      <formula>LEN(TRIM(G46))=0</formula>
    </cfRule>
  </conditionalFormatting>
  <conditionalFormatting sqref="G57">
    <cfRule type="containsBlanks" dxfId="140" priority="134">
      <formula>LEN(TRIM(G57))=0</formula>
    </cfRule>
  </conditionalFormatting>
  <conditionalFormatting sqref="G47">
    <cfRule type="containsBlanks" dxfId="139" priority="135">
      <formula>LEN(TRIM(G47))=0</formula>
    </cfRule>
  </conditionalFormatting>
  <conditionalFormatting sqref="G48">
    <cfRule type="containsBlanks" dxfId="138" priority="136">
      <formula>LEN(TRIM(G48))=0</formula>
    </cfRule>
  </conditionalFormatting>
  <conditionalFormatting sqref="G49">
    <cfRule type="containsBlanks" dxfId="137" priority="137">
      <formula>LEN(TRIM(G49))=0</formula>
    </cfRule>
  </conditionalFormatting>
  <conditionalFormatting sqref="G50">
    <cfRule type="containsBlanks" dxfId="136" priority="138">
      <formula>LEN(TRIM(G50))=0</formula>
    </cfRule>
  </conditionalFormatting>
  <conditionalFormatting sqref="G51">
    <cfRule type="containsBlanks" dxfId="135" priority="139">
      <formula>LEN(TRIM(G51))=0</formula>
    </cfRule>
  </conditionalFormatting>
  <conditionalFormatting sqref="G52">
    <cfRule type="containsBlanks" dxfId="134" priority="140">
      <formula>LEN(TRIM(G52))=0</formula>
    </cfRule>
  </conditionalFormatting>
  <conditionalFormatting sqref="G53">
    <cfRule type="containsBlanks" dxfId="133" priority="141">
      <formula>LEN(TRIM(G53))=0</formula>
    </cfRule>
  </conditionalFormatting>
  <conditionalFormatting sqref="G54">
    <cfRule type="containsBlanks" dxfId="132" priority="142">
      <formula>LEN(TRIM(G54))=0</formula>
    </cfRule>
  </conditionalFormatting>
  <conditionalFormatting sqref="G55">
    <cfRule type="containsBlanks" dxfId="131" priority="143">
      <formula>LEN(TRIM(G55))=0</formula>
    </cfRule>
  </conditionalFormatting>
  <conditionalFormatting sqref="G56">
    <cfRule type="containsBlanks" dxfId="130" priority="144">
      <formula>LEN(TRIM(G56))=0</formula>
    </cfRule>
  </conditionalFormatting>
  <conditionalFormatting sqref="G62">
    <cfRule type="containsBlanks" dxfId="129" priority="145">
      <formula>LEN(TRIM(G62))=0</formula>
    </cfRule>
  </conditionalFormatting>
  <conditionalFormatting sqref="G59">
    <cfRule type="containsBlanks" dxfId="128" priority="146">
      <formula>LEN(TRIM(G59))=0</formula>
    </cfRule>
  </conditionalFormatting>
  <conditionalFormatting sqref="G60">
    <cfRule type="containsBlanks" dxfId="127" priority="147">
      <formula>LEN(TRIM(G60))=0</formula>
    </cfRule>
  </conditionalFormatting>
  <conditionalFormatting sqref="G63">
    <cfRule type="containsBlanks" dxfId="126" priority="148">
      <formula>LEN(TRIM(G63))=0</formula>
    </cfRule>
  </conditionalFormatting>
  <conditionalFormatting sqref="G61">
    <cfRule type="containsBlanks" dxfId="125" priority="149">
      <formula>LEN(TRIM(G61))=0</formula>
    </cfRule>
  </conditionalFormatting>
  <conditionalFormatting sqref="H3:H36 H44:H49 H51 H54:H64 H67:H80">
    <cfRule type="containsBlanks" dxfId="124" priority="123">
      <formula>LEN(TRIM(H3))=0</formula>
    </cfRule>
  </conditionalFormatting>
  <conditionalFormatting sqref="H37:H41">
    <cfRule type="containsBlanks" dxfId="123" priority="124">
      <formula>LEN(TRIM(H37))=0</formula>
    </cfRule>
  </conditionalFormatting>
  <conditionalFormatting sqref="H42:H43">
    <cfRule type="containsBlanks" dxfId="122" priority="125">
      <formula>LEN(TRIM(H42))=0</formula>
    </cfRule>
  </conditionalFormatting>
  <conditionalFormatting sqref="H52">
    <cfRule type="containsBlanks" dxfId="121" priority="126">
      <formula>LEN(TRIM(H52))=0</formula>
    </cfRule>
  </conditionalFormatting>
  <conditionalFormatting sqref="H50">
    <cfRule type="containsBlanks" dxfId="120" priority="127">
      <formula>LEN(TRIM(H50))=0</formula>
    </cfRule>
  </conditionalFormatting>
  <conditionalFormatting sqref="H53">
    <cfRule type="containsBlanks" dxfId="119" priority="128">
      <formula>LEN(TRIM(H53))=0</formula>
    </cfRule>
  </conditionalFormatting>
  <conditionalFormatting sqref="H65:H66">
    <cfRule type="containsBlanks" dxfId="118" priority="129">
      <formula>LEN(TRIM(H65))=0</formula>
    </cfRule>
  </conditionalFormatting>
  <conditionalFormatting sqref="I3:I80">
    <cfRule type="containsBlanks" dxfId="117" priority="122">
      <formula>LEN(TRIM(I3))=0</formula>
    </cfRule>
  </conditionalFormatting>
  <conditionalFormatting sqref="J3:J47 J49:J52 J54:J80">
    <cfRule type="containsBlanks" dxfId="116" priority="119">
      <formula>LEN(TRIM(J3))=0</formula>
    </cfRule>
  </conditionalFormatting>
  <conditionalFormatting sqref="J53">
    <cfRule type="containsBlanks" dxfId="115" priority="120">
      <formula>LEN(TRIM(J53))=0</formula>
    </cfRule>
  </conditionalFormatting>
  <conditionalFormatting sqref="J48">
    <cfRule type="containsBlanks" dxfId="114" priority="121">
      <formula>LEN(TRIM(J48))=0</formula>
    </cfRule>
  </conditionalFormatting>
  <conditionalFormatting sqref="K3:K36 K45 K75:K80">
    <cfRule type="containsBlanks" dxfId="113" priority="94">
      <formula>LEN(TRIM(K3))=0</formula>
    </cfRule>
  </conditionalFormatting>
  <conditionalFormatting sqref="K37:K41">
    <cfRule type="containsBlanks" dxfId="112" priority="95">
      <formula>LEN(TRIM(K37))=0</formula>
    </cfRule>
  </conditionalFormatting>
  <conditionalFormatting sqref="K42:K43">
    <cfRule type="containsBlanks" dxfId="111" priority="96">
      <formula>LEN(TRIM(K42))=0</formula>
    </cfRule>
  </conditionalFormatting>
  <conditionalFormatting sqref="K44">
    <cfRule type="containsBlanks" dxfId="110" priority="97">
      <formula>LEN(TRIM(K44))=0</formula>
    </cfRule>
  </conditionalFormatting>
  <conditionalFormatting sqref="K46:K47">
    <cfRule type="containsBlanks" dxfId="109" priority="98">
      <formula>LEN(TRIM(K46))=0</formula>
    </cfRule>
  </conditionalFormatting>
  <conditionalFormatting sqref="K49">
    <cfRule type="containsBlanks" dxfId="108" priority="99">
      <formula>LEN(TRIM(K49))=0</formula>
    </cfRule>
  </conditionalFormatting>
  <conditionalFormatting sqref="K51">
    <cfRule type="containsBlanks" dxfId="107" priority="100">
      <formula>LEN(TRIM(K51))=0</formula>
    </cfRule>
  </conditionalFormatting>
  <conditionalFormatting sqref="K54">
    <cfRule type="containsBlanks" dxfId="106" priority="101">
      <formula>LEN(TRIM(K54))=0</formula>
    </cfRule>
  </conditionalFormatting>
  <conditionalFormatting sqref="K55">
    <cfRule type="containsBlanks" dxfId="105" priority="102">
      <formula>LEN(TRIM(K55))=0</formula>
    </cfRule>
  </conditionalFormatting>
  <conditionalFormatting sqref="K52">
    <cfRule type="containsBlanks" dxfId="104" priority="103">
      <formula>LEN(TRIM(K52))=0</formula>
    </cfRule>
  </conditionalFormatting>
  <conditionalFormatting sqref="K57">
    <cfRule type="containsBlanks" dxfId="103" priority="104">
      <formula>LEN(TRIM(K57))=0</formula>
    </cfRule>
  </conditionalFormatting>
  <conditionalFormatting sqref="K50">
    <cfRule type="containsBlanks" dxfId="102" priority="105">
      <formula>LEN(TRIM(K50))=0</formula>
    </cfRule>
  </conditionalFormatting>
  <conditionalFormatting sqref="K53">
    <cfRule type="containsBlanks" dxfId="101" priority="106">
      <formula>LEN(TRIM(K53))=0</formula>
    </cfRule>
  </conditionalFormatting>
  <conditionalFormatting sqref="K48">
    <cfRule type="containsBlanks" dxfId="100" priority="107">
      <formula>LEN(TRIM(K48))=0</formula>
    </cfRule>
  </conditionalFormatting>
  <conditionalFormatting sqref="K56">
    <cfRule type="containsBlanks" dxfId="99" priority="108">
      <formula>LEN(TRIM(K56))=0</formula>
    </cfRule>
  </conditionalFormatting>
  <conditionalFormatting sqref="K58">
    <cfRule type="containsBlanks" dxfId="98" priority="109">
      <formula>LEN(TRIM(K58))=0</formula>
    </cfRule>
  </conditionalFormatting>
  <conditionalFormatting sqref="K62">
    <cfRule type="containsBlanks" dxfId="97" priority="110">
      <formula>LEN(TRIM(K62))=0</formula>
    </cfRule>
  </conditionalFormatting>
  <conditionalFormatting sqref="K59">
    <cfRule type="containsBlanks" dxfId="96" priority="111">
      <formula>LEN(TRIM(K59))=0</formula>
    </cfRule>
  </conditionalFormatting>
  <conditionalFormatting sqref="K64">
    <cfRule type="containsBlanks" dxfId="95" priority="112">
      <formula>LEN(TRIM(K64))=0</formula>
    </cfRule>
  </conditionalFormatting>
  <conditionalFormatting sqref="K60">
    <cfRule type="containsBlanks" dxfId="94" priority="113">
      <formula>LEN(TRIM(K60))=0</formula>
    </cfRule>
  </conditionalFormatting>
  <conditionalFormatting sqref="K63">
    <cfRule type="containsBlanks" dxfId="93" priority="114">
      <formula>LEN(TRIM(K63))=0</formula>
    </cfRule>
  </conditionalFormatting>
  <conditionalFormatting sqref="K61">
    <cfRule type="containsBlanks" dxfId="92" priority="115">
      <formula>LEN(TRIM(K61))=0</formula>
    </cfRule>
  </conditionalFormatting>
  <conditionalFormatting sqref="K65">
    <cfRule type="containsBlanks" dxfId="91" priority="116">
      <formula>LEN(TRIM(K65))=0</formula>
    </cfRule>
  </conditionalFormatting>
  <conditionalFormatting sqref="K66">
    <cfRule type="containsBlanks" dxfId="90" priority="117">
      <formula>LEN(TRIM(K66))=0</formula>
    </cfRule>
  </conditionalFormatting>
  <conditionalFormatting sqref="K67">
    <cfRule type="containsBlanks" dxfId="89" priority="118">
      <formula>LEN(TRIM(K67))=0</formula>
    </cfRule>
  </conditionalFormatting>
  <conditionalFormatting sqref="K68">
    <cfRule type="containsBlanks" dxfId="88" priority="93">
      <formula>LEN(TRIM(K68))=0</formula>
    </cfRule>
  </conditionalFormatting>
  <conditionalFormatting sqref="K69">
    <cfRule type="containsBlanks" dxfId="87" priority="92">
      <formula>LEN(TRIM(K69))=0</formula>
    </cfRule>
  </conditionalFormatting>
  <conditionalFormatting sqref="K70">
    <cfRule type="containsBlanks" dxfId="86" priority="91">
      <formula>LEN(TRIM(K70))=0</formula>
    </cfRule>
  </conditionalFormatting>
  <conditionalFormatting sqref="K71">
    <cfRule type="containsBlanks" dxfId="85" priority="90">
      <formula>LEN(TRIM(K71))=0</formula>
    </cfRule>
  </conditionalFormatting>
  <conditionalFormatting sqref="K72">
    <cfRule type="containsBlanks" dxfId="84" priority="89">
      <formula>LEN(TRIM(K72))=0</formula>
    </cfRule>
  </conditionalFormatting>
  <conditionalFormatting sqref="K74">
    <cfRule type="containsBlanks" dxfId="83" priority="88">
      <formula>LEN(TRIM(K74))=0</formula>
    </cfRule>
  </conditionalFormatting>
  <conditionalFormatting sqref="K73">
    <cfRule type="containsBlanks" dxfId="82" priority="87">
      <formula>LEN(TRIM(K73))=0</formula>
    </cfRule>
  </conditionalFormatting>
  <conditionalFormatting sqref="L3:L36 L47 L49 L73 L76:L80">
    <cfRule type="containsBlanks" dxfId="81" priority="63">
      <formula>LEN(TRIM(L3))=0</formula>
    </cfRule>
  </conditionalFormatting>
  <conditionalFormatting sqref="L37:L41">
    <cfRule type="containsBlanks" dxfId="80" priority="64">
      <formula>LEN(TRIM(L37))=0</formula>
    </cfRule>
  </conditionalFormatting>
  <conditionalFormatting sqref="L42:L43">
    <cfRule type="containsBlanks" dxfId="79" priority="65">
      <formula>LEN(TRIM(L42))=0</formula>
    </cfRule>
  </conditionalFormatting>
  <conditionalFormatting sqref="L44">
    <cfRule type="containsBlanks" dxfId="78" priority="66">
      <formula>LEN(TRIM(L44))=0</formula>
    </cfRule>
  </conditionalFormatting>
  <conditionalFormatting sqref="L46">
    <cfRule type="containsBlanks" dxfId="77" priority="67">
      <formula>LEN(TRIM(L46))=0</formula>
    </cfRule>
  </conditionalFormatting>
  <conditionalFormatting sqref="L51">
    <cfRule type="containsBlanks" dxfId="76" priority="68">
      <formula>LEN(TRIM(L51))=0</formula>
    </cfRule>
  </conditionalFormatting>
  <conditionalFormatting sqref="L54">
    <cfRule type="containsBlanks" dxfId="75" priority="69">
      <formula>LEN(TRIM(L54))=0</formula>
    </cfRule>
  </conditionalFormatting>
  <conditionalFormatting sqref="L55">
    <cfRule type="containsBlanks" dxfId="74" priority="70">
      <formula>LEN(TRIM(L55))=0</formula>
    </cfRule>
  </conditionalFormatting>
  <conditionalFormatting sqref="L52">
    <cfRule type="containsBlanks" dxfId="73" priority="71">
      <formula>LEN(TRIM(L52))=0</formula>
    </cfRule>
  </conditionalFormatting>
  <conditionalFormatting sqref="L57">
    <cfRule type="containsBlanks" dxfId="72" priority="72">
      <formula>LEN(TRIM(L57))=0</formula>
    </cfRule>
  </conditionalFormatting>
  <conditionalFormatting sqref="L50">
    <cfRule type="containsBlanks" dxfId="71" priority="73">
      <formula>LEN(TRIM(L50))=0</formula>
    </cfRule>
  </conditionalFormatting>
  <conditionalFormatting sqref="L53">
    <cfRule type="containsBlanks" dxfId="70" priority="74">
      <formula>LEN(TRIM(L53))=0</formula>
    </cfRule>
  </conditionalFormatting>
  <conditionalFormatting sqref="L48">
    <cfRule type="containsBlanks" dxfId="69" priority="75">
      <formula>LEN(TRIM(L48))=0</formula>
    </cfRule>
  </conditionalFormatting>
  <conditionalFormatting sqref="L56">
    <cfRule type="containsBlanks" dxfId="68" priority="76">
      <formula>LEN(TRIM(L56))=0</formula>
    </cfRule>
  </conditionalFormatting>
  <conditionalFormatting sqref="L58">
    <cfRule type="containsBlanks" dxfId="67" priority="77">
      <formula>LEN(TRIM(L58))=0</formula>
    </cfRule>
  </conditionalFormatting>
  <conditionalFormatting sqref="L62">
    <cfRule type="containsBlanks" dxfId="66" priority="78">
      <formula>LEN(TRIM(L62))=0</formula>
    </cfRule>
  </conditionalFormatting>
  <conditionalFormatting sqref="L59">
    <cfRule type="containsBlanks" dxfId="65" priority="79">
      <formula>LEN(TRIM(L59))=0</formula>
    </cfRule>
  </conditionalFormatting>
  <conditionalFormatting sqref="L64">
    <cfRule type="containsBlanks" dxfId="64" priority="80">
      <formula>LEN(TRIM(L64))=0</formula>
    </cfRule>
  </conditionalFormatting>
  <conditionalFormatting sqref="L60">
    <cfRule type="containsBlanks" dxfId="63" priority="81">
      <formula>LEN(TRIM(L60))=0</formula>
    </cfRule>
  </conditionalFormatting>
  <conditionalFormatting sqref="L63">
    <cfRule type="containsBlanks" dxfId="62" priority="82">
      <formula>LEN(TRIM(L63))=0</formula>
    </cfRule>
  </conditionalFormatting>
  <conditionalFormatting sqref="L61">
    <cfRule type="containsBlanks" dxfId="61" priority="83">
      <formula>LEN(TRIM(L61))=0</formula>
    </cfRule>
  </conditionalFormatting>
  <conditionalFormatting sqref="L65">
    <cfRule type="containsBlanks" dxfId="60" priority="84">
      <formula>LEN(TRIM(L65))=0</formula>
    </cfRule>
  </conditionalFormatting>
  <conditionalFormatting sqref="L66">
    <cfRule type="containsBlanks" dxfId="59" priority="85">
      <formula>LEN(TRIM(L66))=0</formula>
    </cfRule>
  </conditionalFormatting>
  <conditionalFormatting sqref="L67">
    <cfRule type="containsBlanks" dxfId="58" priority="86">
      <formula>LEN(TRIM(L67))=0</formula>
    </cfRule>
  </conditionalFormatting>
  <conditionalFormatting sqref="L68">
    <cfRule type="containsBlanks" dxfId="57" priority="62">
      <formula>LEN(TRIM(L68))=0</formula>
    </cfRule>
  </conditionalFormatting>
  <conditionalFormatting sqref="L69">
    <cfRule type="containsBlanks" dxfId="56" priority="61">
      <formula>LEN(TRIM(L69))=0</formula>
    </cfRule>
  </conditionalFormatting>
  <conditionalFormatting sqref="L45">
    <cfRule type="containsBlanks" dxfId="55" priority="60">
      <formula>LEN(TRIM(L45))=0</formula>
    </cfRule>
  </conditionalFormatting>
  <conditionalFormatting sqref="L70">
    <cfRule type="containsBlanks" dxfId="54" priority="59">
      <formula>LEN(TRIM(L70))=0</formula>
    </cfRule>
  </conditionalFormatting>
  <conditionalFormatting sqref="L71">
    <cfRule type="containsBlanks" dxfId="53" priority="58">
      <formula>LEN(TRIM(L71))=0</formula>
    </cfRule>
  </conditionalFormatting>
  <conditionalFormatting sqref="L72">
    <cfRule type="containsBlanks" dxfId="52" priority="57">
      <formula>LEN(TRIM(L72))=0</formula>
    </cfRule>
  </conditionalFormatting>
  <conditionalFormatting sqref="L75">
    <cfRule type="containsBlanks" dxfId="51" priority="56">
      <formula>LEN(TRIM(L75))=0</formula>
    </cfRule>
  </conditionalFormatting>
  <conditionalFormatting sqref="L74">
    <cfRule type="containsBlanks" dxfId="50" priority="55">
      <formula>LEN(TRIM(L74))=0</formula>
    </cfRule>
  </conditionalFormatting>
  <conditionalFormatting sqref="M3:M80">
    <cfRule type="containsBlanks" dxfId="49" priority="54">
      <formula>LEN(TRIM(M3))=0</formula>
    </cfRule>
  </conditionalFormatting>
  <conditionalFormatting sqref="N3:O80 P3:P36 Q3:R80 P38:P80">
    <cfRule type="containsBlanks" dxfId="48" priority="52">
      <formula>LEN(TRIM(N3))=0</formula>
    </cfRule>
  </conditionalFormatting>
  <conditionalFormatting sqref="P37">
    <cfRule type="containsBlanks" dxfId="47" priority="53">
      <formula>LEN(TRIM(P37))=0</formula>
    </cfRule>
  </conditionalFormatting>
  <conditionalFormatting sqref="S3:S43 U3:U34 S45:S80 U36:U80 V3:V80 T3:T80">
    <cfRule type="containsBlanks" dxfId="46" priority="49">
      <formula>LEN(TRIM(S3))=0</formula>
    </cfRule>
  </conditionalFormatting>
  <conditionalFormatting sqref="U35">
    <cfRule type="containsBlanks" dxfId="45" priority="50">
      <formula>LEN(TRIM(U35))=0</formula>
    </cfRule>
  </conditionalFormatting>
  <conditionalFormatting sqref="S44">
    <cfRule type="containsBlanks" dxfId="44" priority="51">
      <formula>LEN(TRIM(S44))=0</formula>
    </cfRule>
  </conditionalFormatting>
  <conditionalFormatting sqref="W3:W57 X3:X80 Y3:Y57 W59:W80 Y60:Y80">
    <cfRule type="containsBlanks" dxfId="43" priority="46">
      <formula>LEN(TRIM(W3))=0</formula>
    </cfRule>
  </conditionalFormatting>
  <conditionalFormatting sqref="W58 Y58">
    <cfRule type="containsBlanks" dxfId="42" priority="47">
      <formula>LEN(TRIM(W58))=0</formula>
    </cfRule>
  </conditionalFormatting>
  <conditionalFormatting sqref="Y59">
    <cfRule type="containsBlanks" dxfId="41" priority="48">
      <formula>LEN(TRIM(Y59))=0</formula>
    </cfRule>
  </conditionalFormatting>
  <conditionalFormatting sqref="Z3:AE80">
    <cfRule type="containsBlanks" dxfId="40" priority="45">
      <formula>LEN(TRIM(Z3))=0</formula>
    </cfRule>
  </conditionalFormatting>
  <conditionalFormatting sqref="AF3:AG35 AP3:AP17 AQ3:AS80 AT3:AW37 AZ3:AZ56 BA3:BA53 BK3:BK80 BM3:CS80 AP21:AP68 BJ43:BJ45 BL43:BL45 AF45:AG45 AF47:AG47 BJ47:BJ80 BL47:BL80 AF50:AG50 BA55:BA56 AF58:AG58 BA70 AK71:AP71 AF60:AG80 BF3:BI80 AT44:AW80 AX3:AY80">
    <cfRule type="containsBlanks" dxfId="39" priority="7">
      <formula>LEN(TRIM(AF3))=0</formula>
    </cfRule>
  </conditionalFormatting>
  <conditionalFormatting sqref="AP18:AP20">
    <cfRule type="containsBlanks" dxfId="38" priority="8">
      <formula>LEN(TRIM(AP18))=0</formula>
    </cfRule>
  </conditionalFormatting>
  <conditionalFormatting sqref="AF36:AG41">
    <cfRule type="containsBlanks" dxfId="37" priority="9">
      <formula>LEN(TRIM(AF36))=0</formula>
    </cfRule>
  </conditionalFormatting>
  <conditionalFormatting sqref="AT38:AW43">
    <cfRule type="containsBlanks" dxfId="36" priority="10">
      <formula>LEN(TRIM(AT38))=0</formula>
    </cfRule>
  </conditionalFormatting>
  <conditionalFormatting sqref="AF42:AG43">
    <cfRule type="containsBlanks" dxfId="35" priority="11">
      <formula>LEN(TRIM(AF42))=0</formula>
    </cfRule>
  </conditionalFormatting>
  <conditionalFormatting sqref="AF44:AG44">
    <cfRule type="containsBlanks" dxfId="34" priority="12">
      <formula>LEN(TRIM(AF44))=0</formula>
    </cfRule>
  </conditionalFormatting>
  <conditionalFormatting sqref="AF46:AG46">
    <cfRule type="containsBlanks" dxfId="33" priority="13">
      <formula>LEN(TRIM(AF46))=0</formula>
    </cfRule>
  </conditionalFormatting>
  <conditionalFormatting sqref="AF49">
    <cfRule type="containsBlanks" dxfId="32" priority="14">
      <formula>LEN(TRIM(AF49))=0</formula>
    </cfRule>
  </conditionalFormatting>
  <conditionalFormatting sqref="AG49">
    <cfRule type="containsBlanks" dxfId="31" priority="15">
      <formula>LEN(TRIM(AG49))=0</formula>
    </cfRule>
  </conditionalFormatting>
  <conditionalFormatting sqref="AF51">
    <cfRule type="containsBlanks" dxfId="30" priority="16">
      <formula>LEN(TRIM(AF51))=0</formula>
    </cfRule>
  </conditionalFormatting>
  <conditionalFormatting sqref="AG51">
    <cfRule type="containsBlanks" dxfId="29" priority="17">
      <formula>LEN(TRIM(AG51))=0</formula>
    </cfRule>
  </conditionalFormatting>
  <conditionalFormatting sqref="AF54">
    <cfRule type="containsBlanks" dxfId="28" priority="18">
      <formula>LEN(TRIM(AF54))=0</formula>
    </cfRule>
  </conditionalFormatting>
  <conditionalFormatting sqref="AG54">
    <cfRule type="containsBlanks" dxfId="27" priority="19">
      <formula>LEN(TRIM(AG54))=0</formula>
    </cfRule>
  </conditionalFormatting>
  <conditionalFormatting sqref="BA54">
    <cfRule type="containsBlanks" dxfId="26" priority="20">
      <formula>LEN(TRIM(BA54))=0</formula>
    </cfRule>
  </conditionalFormatting>
  <conditionalFormatting sqref="AF55">
    <cfRule type="containsBlanks" dxfId="25" priority="21">
      <formula>LEN(TRIM(AF55))=0</formula>
    </cfRule>
  </conditionalFormatting>
  <conditionalFormatting sqref="AG55">
    <cfRule type="containsBlanks" dxfId="24" priority="22">
      <formula>LEN(TRIM(AG55))=0</formula>
    </cfRule>
  </conditionalFormatting>
  <conditionalFormatting sqref="AF52">
    <cfRule type="containsBlanks" dxfId="23" priority="23">
      <formula>LEN(TRIM(AF52))=0</formula>
    </cfRule>
  </conditionalFormatting>
  <conditionalFormatting sqref="AG52">
    <cfRule type="containsBlanks" dxfId="22" priority="24">
      <formula>LEN(TRIM(AG52))=0</formula>
    </cfRule>
  </conditionalFormatting>
  <conditionalFormatting sqref="AF57">
    <cfRule type="containsBlanks" dxfId="21" priority="25">
      <formula>LEN(TRIM(AF57))=0</formula>
    </cfRule>
  </conditionalFormatting>
  <conditionalFormatting sqref="AG57">
    <cfRule type="containsBlanks" dxfId="20" priority="26">
      <formula>LEN(TRIM(AG57))=0</formula>
    </cfRule>
  </conditionalFormatting>
  <conditionalFormatting sqref="AZ57">
    <cfRule type="containsBlanks" dxfId="19" priority="27">
      <formula>LEN(TRIM(AZ57))=0</formula>
    </cfRule>
  </conditionalFormatting>
  <conditionalFormatting sqref="BA57">
    <cfRule type="containsBlanks" dxfId="18" priority="28">
      <formula>LEN(TRIM(BA57))=0</formula>
    </cfRule>
  </conditionalFormatting>
  <conditionalFormatting sqref="AF53">
    <cfRule type="containsBlanks" dxfId="17" priority="29">
      <formula>LEN(TRIM(AF53))=0</formula>
    </cfRule>
  </conditionalFormatting>
  <conditionalFormatting sqref="AG53">
    <cfRule type="containsBlanks" dxfId="16" priority="30">
      <formula>LEN(TRIM(AG53))=0</formula>
    </cfRule>
  </conditionalFormatting>
  <conditionalFormatting sqref="AF48:AG48">
    <cfRule type="containsBlanks" dxfId="15" priority="31">
      <formula>LEN(TRIM(AF48))=0</formula>
    </cfRule>
  </conditionalFormatting>
  <conditionalFormatting sqref="AF56">
    <cfRule type="containsBlanks" dxfId="14" priority="32">
      <formula>LEN(TRIM(AF56))=0</formula>
    </cfRule>
  </conditionalFormatting>
  <conditionalFormatting sqref="AG56">
    <cfRule type="containsBlanks" dxfId="13" priority="33">
      <formula>LEN(TRIM(AG56))=0</formula>
    </cfRule>
  </conditionalFormatting>
  <conditionalFormatting sqref="AF59">
    <cfRule type="containsBlanks" dxfId="12" priority="34">
      <formula>LEN(TRIM(AF59))=0</formula>
    </cfRule>
  </conditionalFormatting>
  <conditionalFormatting sqref="AG59">
    <cfRule type="containsBlanks" dxfId="11" priority="35">
      <formula>LEN(TRIM(AG59))=0</formula>
    </cfRule>
  </conditionalFormatting>
  <conditionalFormatting sqref="BJ3:BJ8 BJ10:BJ11 BJ13:BJ42 BJ66">
    <cfRule type="containsBlanks" dxfId="10" priority="36">
      <formula>LEN(TRIM(BJ3))=0</formula>
    </cfRule>
  </conditionalFormatting>
  <conditionalFormatting sqref="BJ12">
    <cfRule type="containsBlanks" dxfId="9" priority="37">
      <formula>LEN(TRIM(BJ12))=0</formula>
    </cfRule>
  </conditionalFormatting>
  <conditionalFormatting sqref="BJ9">
    <cfRule type="containsBlanks" dxfId="8" priority="38">
      <formula>LEN(TRIM(BJ9))=0</formula>
    </cfRule>
  </conditionalFormatting>
  <conditionalFormatting sqref="BJ46">
    <cfRule type="containsBlanks" dxfId="7" priority="39">
      <formula>LEN(TRIM(BJ46))=0</formula>
    </cfRule>
  </conditionalFormatting>
  <conditionalFormatting sqref="BL3:BL8 BL10:BL11 BL13:BL42 BL66">
    <cfRule type="containsBlanks" dxfId="6" priority="40">
      <formula>LEN(TRIM(BL3))=0</formula>
    </cfRule>
  </conditionalFormatting>
  <conditionalFormatting sqref="BL12">
    <cfRule type="containsBlanks" dxfId="5" priority="41">
      <formula>LEN(TRIM(BL12))=0</formula>
    </cfRule>
  </conditionalFormatting>
  <conditionalFormatting sqref="BL9">
    <cfRule type="containsBlanks" dxfId="4" priority="42">
      <formula>LEN(TRIM(BL9))=0</formula>
    </cfRule>
  </conditionalFormatting>
  <conditionalFormatting sqref="BL46">
    <cfRule type="containsBlanks" dxfId="3" priority="43">
      <formula>LEN(TRIM(BL46))=0</formula>
    </cfRule>
  </conditionalFormatting>
  <conditionalFormatting sqref="AM69:AP69">
    <cfRule type="containsBlanks" dxfId="2" priority="5">
      <formula>LEN(TRIM(AM69))=0</formula>
    </cfRule>
  </conditionalFormatting>
  <conditionalFormatting sqref="AZ70">
    <cfRule type="containsBlanks" dxfId="1" priority="3">
      <formula>LEN(TRIM(AZ70))=0</formula>
    </cfRule>
  </conditionalFormatting>
  <conditionalFormatting sqref="BB70">
    <cfRule type="containsBlanks" dxfId="0" priority="2">
      <formula>LEN(TRIM(BB70))=0</formula>
    </cfRule>
  </conditionalFormatting>
  <hyperlinks>
    <hyperlink ref="A3" r:id="rId1"/>
    <hyperlink ref="A4" r:id="rId2"/>
    <hyperlink ref="A5" r:id="rId3"/>
    <hyperlink ref="A6" r:id="rId4"/>
    <hyperlink ref="A7" r:id="rId5"/>
    <hyperlink ref="A8" r:id="rId6"/>
    <hyperlink ref="A9" r:id="rId7"/>
    <hyperlink ref="A10" r:id="rId8"/>
    <hyperlink ref="A11" r:id="rId9"/>
    <hyperlink ref="A12" r:id="rId10"/>
    <hyperlink ref="A13" r:id="rId11"/>
    <hyperlink ref="A14" r:id="rId12"/>
    <hyperlink ref="A15" r:id="rId13"/>
    <hyperlink ref="A16" r:id="rId14"/>
    <hyperlink ref="A17" r:id="rId15"/>
    <hyperlink ref="A18" r:id="rId16"/>
    <hyperlink ref="A19" r:id="rId17"/>
    <hyperlink ref="A20" r:id="rId18"/>
    <hyperlink ref="A21" r:id="rId19"/>
    <hyperlink ref="A22" r:id="rId20"/>
    <hyperlink ref="A23" r:id="rId21"/>
    <hyperlink ref="A24" r:id="rId22"/>
    <hyperlink ref="A25" r:id="rId23"/>
    <hyperlink ref="A26" r:id="rId24"/>
    <hyperlink ref="A27" r:id="rId25"/>
    <hyperlink ref="A28" r:id="rId26"/>
    <hyperlink ref="A29" r:id="rId27"/>
    <hyperlink ref="A30" r:id="rId28"/>
    <hyperlink ref="A31" r:id="rId29"/>
    <hyperlink ref="A32" r:id="rId30"/>
    <hyperlink ref="A33" r:id="rId31"/>
    <hyperlink ref="A34" r:id="rId32"/>
    <hyperlink ref="A35" r:id="rId33"/>
    <hyperlink ref="A36" r:id="rId34"/>
    <hyperlink ref="A37" r:id="rId35"/>
    <hyperlink ref="A38" r:id="rId36"/>
    <hyperlink ref="A39" r:id="rId37"/>
    <hyperlink ref="A40" r:id="rId38"/>
    <hyperlink ref="A41" r:id="rId39"/>
    <hyperlink ref="A42" r:id="rId40"/>
    <hyperlink ref="A43" r:id="rId41"/>
    <hyperlink ref="A44" r:id="rId42"/>
    <hyperlink ref="A46" r:id="rId43"/>
    <hyperlink ref="A47" r:id="rId44"/>
    <hyperlink ref="A48" r:id="rId45"/>
    <hyperlink ref="A49" r:id="rId46"/>
    <hyperlink ref="A50" r:id="rId47"/>
    <hyperlink ref="A51" r:id="rId48"/>
    <hyperlink ref="A52" r:id="rId49"/>
    <hyperlink ref="A53" r:id="rId50"/>
    <hyperlink ref="A54" r:id="rId51"/>
    <hyperlink ref="A55" r:id="rId52"/>
    <hyperlink ref="A56" r:id="rId53"/>
    <hyperlink ref="A57" r:id="rId54"/>
    <hyperlink ref="A58" r:id="rId55"/>
    <hyperlink ref="A59" r:id="rId56"/>
    <hyperlink ref="A60" r:id="rId57"/>
    <hyperlink ref="A61" r:id="rId58"/>
    <hyperlink ref="A62" r:id="rId59"/>
    <hyperlink ref="A63" r:id="rId60"/>
    <hyperlink ref="A64" r:id="rId61"/>
    <hyperlink ref="A65" r:id="rId62"/>
    <hyperlink ref="A66" r:id="rId63"/>
    <hyperlink ref="A67" r:id="rId64"/>
    <hyperlink ref="A68" r:id="rId65"/>
    <hyperlink ref="A69" r:id="rId66"/>
    <hyperlink ref="A45" r:id="rId67"/>
    <hyperlink ref="A70" r:id="rId68"/>
    <hyperlink ref="A71" r:id="rId69"/>
    <hyperlink ref="A72" r:id="rId70"/>
    <hyperlink ref="A75" r:id="rId71"/>
    <hyperlink ref="A74" r:id="rId72"/>
    <hyperlink ref="A73" r:id="rId73"/>
    <hyperlink ref="A78" r:id="rId74"/>
  </hyperlinks>
  <pageMargins left="0.7" right="0.7" top="0.75" bottom="0.75" header="0" footer="0"/>
  <pageSetup orientation="landscape" r:id="rId75"/>
  <legacyDrawing r:id="rId76"/>
  <extLst>
    <ext xmlns:x14="http://schemas.microsoft.com/office/spreadsheetml/2009/9/main" uri="{CCE6A557-97BC-4b89-ADB6-D9C93CAAB3DF}">
      <x14:dataValidations xmlns:xm="http://schemas.microsoft.com/office/excel/2006/main" count="9">
        <x14:dataValidation type="list" allowBlank="1" showErrorMessage="1">
          <x14:formula1>
            <xm:f>Validaciones!$G$3:$G$26</xm:f>
          </x14:formula1>
          <xm:sqref>AG2</xm:sqref>
        </x14:dataValidation>
        <x14:dataValidation type="list" allowBlank="1" showErrorMessage="1">
          <x14:formula1>
            <xm:f>Validaciones!$I$3:$I$14</xm:f>
          </x14:formula1>
          <xm:sqref>AZ2</xm:sqref>
        </x14:dataValidation>
        <x14:dataValidation type="list" allowBlank="1" showErrorMessage="1">
          <x14:formula1>
            <xm:f>Validaciones!$F$3:$F$5</xm:f>
          </x14:formula1>
          <xm:sqref>AF2</xm:sqref>
        </x14:dataValidation>
        <x14:dataValidation type="list" allowBlank="1" showErrorMessage="1">
          <x14:formula1>
            <xm:f>Validaciones!$H$3:$H$5</xm:f>
          </x14:formula1>
          <xm:sqref>AM2</xm:sqref>
        </x14:dataValidation>
        <x14:dataValidation type="list" allowBlank="1" showErrorMessage="1">
          <x14:formula1>
            <xm:f>Validaciones!$E$3:$E$7</xm:f>
          </x14:formula1>
          <xm:sqref>T2</xm:sqref>
        </x14:dataValidation>
        <x14:dataValidation type="list" allowBlank="1" showErrorMessage="1">
          <x14:formula1>
            <xm:f>Validaciones!$D$3:$D$6</xm:f>
          </x14:formula1>
          <xm:sqref>L2</xm:sqref>
        </x14:dataValidation>
        <x14:dataValidation type="list" allowBlank="1" showErrorMessage="1">
          <x14:formula1>
            <xm:f>Validaciones!$C$3:$C$13</xm:f>
          </x14:formula1>
          <xm:sqref>K2</xm:sqref>
        </x14:dataValidation>
        <x14:dataValidation type="list" allowBlank="1" showErrorMessage="1">
          <x14:formula1>
            <xm:f>'G:\.shortcut-targets-by-id\1MpR4fhC1LuCDHLwZ8LwuxEkZMxyUkQJI\Bases de datos 2019-2024\[BASE DE DATOS CONTRATOS 2023.xlsx]Validaciones'!#REF!</xm:f>
          </x14:formula1>
          <xm:sqref>F78:G78 F75:G75 G73 AF78:AG78 AM78 AM73 AF73:AG73 AM45 AF45:AG45</xm:sqref>
        </x14:dataValidation>
        <x14:dataValidation type="list" allowBlank="1" showErrorMessage="1">
          <x14:formula1>
            <xm:f>'[BASE DE DATOS CONTRATOS 2024.xlsx]Validaciones'!#REF!</xm:f>
          </x14:formula1>
          <xm:sqref>F46 F48:F57 F70:F74 AF3:AG26 AM3:AM8 AM10:AM26 AT36:AT43 AM68:AM71 AM48:AM56 AM60 AM63:AM66 AM28:AM44 AM74:AM77 AM79:AM80 AZ3:AZ13 AZ16:AZ18 AZ22 AZ27:AZ28 AZ36:AZ38 AZ41:AZ47 AZ49:AZ50 AZ54:AZ58 AZ60:AZ61 AZ63:AZ66 AZ69:AZ71 AZ73:AZ80 AF46:AG46 AF48:AG57 AF28:AG44 AF59:AG72 AF74:AG77 AF79:AG80 T3:T44 T46:T80 K3:L80 F76:G77 F79:G80 G3:G26 G28:G44 G46:G57 F59:G63 G70:G72 G74 F3:F44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00"/>
  <sheetViews>
    <sheetView workbookViewId="0">
      <selection activeCell="D14" sqref="D14"/>
    </sheetView>
  </sheetViews>
  <sheetFormatPr baseColWidth="10" defaultColWidth="14.42578125" defaultRowHeight="15" customHeight="1" x14ac:dyDescent="0.25"/>
  <cols>
    <col min="1" max="1" width="12.7109375" customWidth="1"/>
    <col min="2" max="2" width="21.5703125" style="71" bestFit="1" customWidth="1"/>
    <col min="3" max="3" width="32.140625" customWidth="1"/>
    <col min="4" max="4" width="13.28515625" customWidth="1"/>
    <col min="5" max="26" width="10.7109375" customWidth="1"/>
  </cols>
  <sheetData>
    <row r="1" spans="1:4" x14ac:dyDescent="0.25">
      <c r="A1" s="55" t="s">
        <v>493</v>
      </c>
      <c r="B1" s="64" t="s">
        <v>494</v>
      </c>
      <c r="C1" s="55" t="s">
        <v>495</v>
      </c>
      <c r="D1" s="55" t="s">
        <v>496</v>
      </c>
    </row>
    <row r="2" spans="1:4" x14ac:dyDescent="0.25">
      <c r="A2" s="56" t="s">
        <v>497</v>
      </c>
      <c r="B2" s="65">
        <v>45323</v>
      </c>
      <c r="C2" s="56" t="s">
        <v>498</v>
      </c>
      <c r="D2" s="56" t="s">
        <v>499</v>
      </c>
    </row>
    <row r="3" spans="1:4" x14ac:dyDescent="0.25">
      <c r="A3" s="57" t="s">
        <v>500</v>
      </c>
      <c r="B3" s="65">
        <v>45315</v>
      </c>
      <c r="C3" s="56" t="s">
        <v>501</v>
      </c>
      <c r="D3" s="56" t="s">
        <v>502</v>
      </c>
    </row>
    <row r="4" spans="1:4" x14ac:dyDescent="0.25">
      <c r="A4" s="56" t="s">
        <v>503</v>
      </c>
      <c r="B4" s="65">
        <v>45337</v>
      </c>
      <c r="C4" s="56" t="s">
        <v>504</v>
      </c>
      <c r="D4" s="56" t="s">
        <v>245</v>
      </c>
    </row>
    <row r="5" spans="1:4" x14ac:dyDescent="0.25">
      <c r="A5" s="58"/>
      <c r="B5" s="66">
        <v>45337</v>
      </c>
      <c r="C5" s="58" t="s">
        <v>505</v>
      </c>
      <c r="D5" s="58" t="s">
        <v>506</v>
      </c>
    </row>
    <row r="6" spans="1:4" x14ac:dyDescent="0.25">
      <c r="A6" s="56" t="s">
        <v>507</v>
      </c>
      <c r="B6" s="67">
        <v>45351</v>
      </c>
      <c r="C6" s="56" t="s">
        <v>508</v>
      </c>
      <c r="D6" s="56" t="s">
        <v>509</v>
      </c>
    </row>
    <row r="7" spans="1:4" ht="15" customHeight="1" x14ac:dyDescent="0.25">
      <c r="A7" s="59" t="s">
        <v>510</v>
      </c>
      <c r="B7" s="68">
        <v>45352</v>
      </c>
      <c r="C7" s="59" t="s">
        <v>511</v>
      </c>
      <c r="D7" s="59" t="s">
        <v>512</v>
      </c>
    </row>
    <row r="8" spans="1:4" ht="15" customHeight="1" x14ac:dyDescent="0.25">
      <c r="A8" s="61" t="s">
        <v>513</v>
      </c>
      <c r="B8" s="69">
        <v>45336</v>
      </c>
      <c r="C8" s="61" t="s">
        <v>505</v>
      </c>
      <c r="D8" s="61" t="s">
        <v>514</v>
      </c>
    </row>
    <row r="9" spans="1:4" ht="15" customHeight="1" x14ac:dyDescent="0.25">
      <c r="A9" s="62" t="s">
        <v>656</v>
      </c>
      <c r="B9" s="70">
        <v>45356</v>
      </c>
      <c r="C9" s="62" t="s">
        <v>505</v>
      </c>
      <c r="D9" s="62" t="s">
        <v>655</v>
      </c>
    </row>
    <row r="10" spans="1:4" ht="15" customHeight="1" x14ac:dyDescent="0.25">
      <c r="A10" s="62" t="s">
        <v>673</v>
      </c>
      <c r="B10" s="70">
        <v>45371</v>
      </c>
      <c r="C10" s="62" t="s">
        <v>498</v>
      </c>
      <c r="D10" s="63" t="s">
        <v>674</v>
      </c>
    </row>
    <row r="11" spans="1:4" ht="15" customHeight="1" x14ac:dyDescent="0.25">
      <c r="A11" s="72" t="s">
        <v>676</v>
      </c>
      <c r="B11" s="70">
        <v>45378</v>
      </c>
      <c r="C11" s="72" t="s">
        <v>675</v>
      </c>
      <c r="D11" s="72" t="s">
        <v>502</v>
      </c>
    </row>
    <row r="12" spans="1:4" ht="15" customHeight="1" x14ac:dyDescent="0.25">
      <c r="A12" s="72" t="s">
        <v>686</v>
      </c>
      <c r="B12" s="70">
        <v>45372</v>
      </c>
      <c r="C12" s="72" t="s">
        <v>505</v>
      </c>
      <c r="D12" s="72" t="s">
        <v>687</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1000"/>
  <sheetViews>
    <sheetView workbookViewId="0">
      <selection activeCell="G11" sqref="G11"/>
    </sheetView>
  </sheetViews>
  <sheetFormatPr baseColWidth="10" defaultColWidth="14.42578125" defaultRowHeight="15" x14ac:dyDescent="0.25"/>
  <cols>
    <col min="1" max="1" width="42.140625" style="77" customWidth="1"/>
    <col min="2" max="2" width="47.5703125" style="77" customWidth="1"/>
    <col min="3" max="3" width="25.42578125" style="77" customWidth="1"/>
    <col min="4" max="4" width="17.85546875" style="77" customWidth="1"/>
    <col min="5" max="5" width="22.85546875" style="77" customWidth="1"/>
    <col min="6" max="6" width="18.5703125" style="77" customWidth="1"/>
    <col min="7" max="7" width="36.42578125" style="77" customWidth="1"/>
    <col min="8" max="8" width="10.7109375" style="77" customWidth="1"/>
    <col min="9" max="9" width="26.42578125" style="77" customWidth="1"/>
    <col min="10" max="26" width="10.7109375" style="77" customWidth="1"/>
    <col min="27" max="16384" width="14.42578125" style="77"/>
  </cols>
  <sheetData>
    <row r="3" spans="1:9" x14ac:dyDescent="0.25">
      <c r="A3" s="1" t="s">
        <v>515</v>
      </c>
      <c r="B3" s="1" t="s">
        <v>516</v>
      </c>
      <c r="C3" s="1" t="s">
        <v>517</v>
      </c>
      <c r="D3" s="1" t="s">
        <v>329</v>
      </c>
      <c r="E3" s="1" t="s">
        <v>172</v>
      </c>
      <c r="F3" s="1" t="s">
        <v>106</v>
      </c>
      <c r="G3" s="1" t="s">
        <v>335</v>
      </c>
      <c r="H3" s="1" t="s">
        <v>337</v>
      </c>
      <c r="I3" s="1" t="s">
        <v>114</v>
      </c>
    </row>
    <row r="4" spans="1:9" x14ac:dyDescent="0.25">
      <c r="A4" s="1" t="s">
        <v>518</v>
      </c>
      <c r="B4" s="1" t="s">
        <v>519</v>
      </c>
      <c r="C4" s="1" t="s">
        <v>328</v>
      </c>
      <c r="D4" s="1" t="s">
        <v>100</v>
      </c>
      <c r="E4" s="1" t="s">
        <v>104</v>
      </c>
      <c r="F4" s="1" t="s">
        <v>334</v>
      </c>
      <c r="G4" s="1" t="s">
        <v>107</v>
      </c>
      <c r="H4" s="1" t="s">
        <v>97</v>
      </c>
      <c r="I4" s="1" t="s">
        <v>520</v>
      </c>
    </row>
    <row r="5" spans="1:9" x14ac:dyDescent="0.25">
      <c r="A5" s="1" t="s">
        <v>521</v>
      </c>
      <c r="B5" s="1" t="s">
        <v>522</v>
      </c>
      <c r="C5" s="1" t="s">
        <v>471</v>
      </c>
      <c r="D5" s="1" t="s">
        <v>523</v>
      </c>
      <c r="E5" s="1" t="s">
        <v>524</v>
      </c>
      <c r="F5" s="1" t="s">
        <v>525</v>
      </c>
      <c r="G5" s="1" t="s">
        <v>526</v>
      </c>
      <c r="H5" s="1" t="s">
        <v>527</v>
      </c>
      <c r="I5" s="1" t="s">
        <v>194</v>
      </c>
    </row>
    <row r="6" spans="1:9" x14ac:dyDescent="0.25">
      <c r="A6" s="1" t="s">
        <v>528</v>
      </c>
      <c r="B6" s="1" t="s">
        <v>529</v>
      </c>
      <c r="C6" s="1" t="s">
        <v>530</v>
      </c>
      <c r="D6" s="1" t="s">
        <v>531</v>
      </c>
      <c r="E6" s="1" t="s">
        <v>532</v>
      </c>
      <c r="F6" s="1" t="s">
        <v>533</v>
      </c>
      <c r="G6" s="1" t="s">
        <v>534</v>
      </c>
      <c r="I6" s="1" t="s">
        <v>408</v>
      </c>
    </row>
    <row r="7" spans="1:9" x14ac:dyDescent="0.25">
      <c r="A7" s="1" t="s">
        <v>535</v>
      </c>
      <c r="B7" s="1" t="s">
        <v>536</v>
      </c>
      <c r="C7" s="1" t="s">
        <v>99</v>
      </c>
      <c r="D7" s="1" t="s">
        <v>527</v>
      </c>
      <c r="E7" s="1" t="s">
        <v>527</v>
      </c>
      <c r="G7" s="1" t="s">
        <v>537</v>
      </c>
      <c r="I7" s="1" t="s">
        <v>230</v>
      </c>
    </row>
    <row r="8" spans="1:9" x14ac:dyDescent="0.25">
      <c r="A8" s="1" t="s">
        <v>538</v>
      </c>
      <c r="B8" s="1" t="s">
        <v>539</v>
      </c>
      <c r="C8" s="1" t="s">
        <v>540</v>
      </c>
      <c r="G8" s="1" t="s">
        <v>541</v>
      </c>
      <c r="I8" s="1" t="s">
        <v>315</v>
      </c>
    </row>
    <row r="9" spans="1:9" x14ac:dyDescent="0.25">
      <c r="A9" s="1" t="s">
        <v>326</v>
      </c>
      <c r="B9" s="1" t="s">
        <v>542</v>
      </c>
      <c r="C9" s="1" t="s">
        <v>543</v>
      </c>
      <c r="G9" s="1" t="s">
        <v>544</v>
      </c>
      <c r="I9" s="1" t="s">
        <v>266</v>
      </c>
    </row>
    <row r="10" spans="1:9" x14ac:dyDescent="0.25">
      <c r="A10" s="1" t="s">
        <v>545</v>
      </c>
      <c r="B10" s="1" t="s">
        <v>470</v>
      </c>
      <c r="C10" s="1" t="s">
        <v>546</v>
      </c>
      <c r="G10" s="1" t="s">
        <v>547</v>
      </c>
      <c r="I10" s="1" t="s">
        <v>370</v>
      </c>
    </row>
    <row r="11" spans="1:9" x14ac:dyDescent="0.25">
      <c r="A11" s="1" t="s">
        <v>548</v>
      </c>
      <c r="B11" s="1" t="s">
        <v>549</v>
      </c>
      <c r="C11" s="1" t="s">
        <v>550</v>
      </c>
      <c r="G11" s="1" t="s">
        <v>551</v>
      </c>
      <c r="I11" s="1" t="s">
        <v>339</v>
      </c>
    </row>
    <row r="12" spans="1:9" x14ac:dyDescent="0.25">
      <c r="A12" s="1" t="s">
        <v>552</v>
      </c>
      <c r="B12" s="1" t="s">
        <v>96</v>
      </c>
      <c r="C12" s="1" t="s">
        <v>553</v>
      </c>
      <c r="G12" s="1" t="s">
        <v>554</v>
      </c>
      <c r="I12" s="1" t="s">
        <v>210</v>
      </c>
    </row>
    <row r="13" spans="1:9" x14ac:dyDescent="0.25">
      <c r="A13" s="1" t="s">
        <v>555</v>
      </c>
      <c r="B13" s="1" t="s">
        <v>556</v>
      </c>
      <c r="C13" s="1" t="s">
        <v>557</v>
      </c>
      <c r="G13" s="1" t="s">
        <v>558</v>
      </c>
      <c r="I13" s="1" t="s">
        <v>559</v>
      </c>
    </row>
    <row r="14" spans="1:9" x14ac:dyDescent="0.25">
      <c r="A14" s="1" t="s">
        <v>560</v>
      </c>
      <c r="B14" s="1" t="s">
        <v>561</v>
      </c>
      <c r="C14" s="1" t="s">
        <v>527</v>
      </c>
      <c r="G14" s="1" t="s">
        <v>562</v>
      </c>
      <c r="I14" s="1" t="s">
        <v>533</v>
      </c>
    </row>
    <row r="15" spans="1:9" x14ac:dyDescent="0.25">
      <c r="A15" s="1" t="s">
        <v>563</v>
      </c>
      <c r="B15" s="1" t="s">
        <v>564</v>
      </c>
      <c r="G15" s="1" t="s">
        <v>565</v>
      </c>
    </row>
    <row r="16" spans="1:9" x14ac:dyDescent="0.25">
      <c r="A16" s="1" t="s">
        <v>469</v>
      </c>
      <c r="B16" s="1" t="s">
        <v>566</v>
      </c>
      <c r="G16" s="1" t="s">
        <v>567</v>
      </c>
    </row>
    <row r="17" spans="1:7" x14ac:dyDescent="0.25">
      <c r="A17" s="1" t="s">
        <v>95</v>
      </c>
      <c r="B17" s="1" t="s">
        <v>568</v>
      </c>
      <c r="G17" s="1" t="s">
        <v>569</v>
      </c>
    </row>
    <row r="18" spans="1:7" x14ac:dyDescent="0.25">
      <c r="A18" s="1" t="s">
        <v>527</v>
      </c>
      <c r="B18" s="1" t="s">
        <v>570</v>
      </c>
      <c r="G18" s="1" t="s">
        <v>571</v>
      </c>
    </row>
    <row r="19" spans="1:7" x14ac:dyDescent="0.25">
      <c r="B19" s="1" t="s">
        <v>572</v>
      </c>
      <c r="G19" s="1" t="s">
        <v>573</v>
      </c>
    </row>
    <row r="20" spans="1:7" x14ac:dyDescent="0.25">
      <c r="B20" s="1" t="s">
        <v>574</v>
      </c>
      <c r="G20" s="1" t="s">
        <v>575</v>
      </c>
    </row>
    <row r="21" spans="1:7" ht="15.75" customHeight="1" x14ac:dyDescent="0.25">
      <c r="B21" s="1" t="s">
        <v>576</v>
      </c>
      <c r="G21" s="1" t="s">
        <v>577</v>
      </c>
    </row>
    <row r="22" spans="1:7" ht="15.75" customHeight="1" x14ac:dyDescent="0.25">
      <c r="B22" s="1" t="s">
        <v>578</v>
      </c>
      <c r="G22" s="1" t="s">
        <v>579</v>
      </c>
    </row>
    <row r="23" spans="1:7" ht="15.75" customHeight="1" x14ac:dyDescent="0.25">
      <c r="B23" s="1" t="s">
        <v>580</v>
      </c>
      <c r="G23" s="1" t="s">
        <v>581</v>
      </c>
    </row>
    <row r="24" spans="1:7" ht="15.75" customHeight="1" x14ac:dyDescent="0.25">
      <c r="B24" s="1" t="s">
        <v>582</v>
      </c>
      <c r="G24" s="1" t="s">
        <v>583</v>
      </c>
    </row>
    <row r="25" spans="1:7" ht="15.75" customHeight="1" x14ac:dyDescent="0.25">
      <c r="B25" s="1" t="s">
        <v>584</v>
      </c>
      <c r="G25" s="1" t="s">
        <v>585</v>
      </c>
    </row>
    <row r="26" spans="1:7" ht="15.75" customHeight="1" x14ac:dyDescent="0.25">
      <c r="B26" s="1" t="s">
        <v>586</v>
      </c>
      <c r="G26" s="1"/>
    </row>
    <row r="27" spans="1:7" ht="15.75" customHeight="1" x14ac:dyDescent="0.25">
      <c r="B27" s="1" t="s">
        <v>587</v>
      </c>
    </row>
    <row r="28" spans="1:7" ht="15.75" customHeight="1" x14ac:dyDescent="0.25">
      <c r="B28" s="1" t="s">
        <v>588</v>
      </c>
    </row>
    <row r="29" spans="1:7" ht="15.75" customHeight="1" x14ac:dyDescent="0.25">
      <c r="B29" s="1" t="s">
        <v>589</v>
      </c>
    </row>
    <row r="30" spans="1:7" ht="15.75" customHeight="1" x14ac:dyDescent="0.25">
      <c r="B30" s="1" t="s">
        <v>590</v>
      </c>
    </row>
    <row r="31" spans="1:7" ht="15.75" customHeight="1" x14ac:dyDescent="0.25">
      <c r="B31" s="1" t="s">
        <v>591</v>
      </c>
    </row>
    <row r="32" spans="1:7" ht="15.75" customHeight="1" x14ac:dyDescent="0.25">
      <c r="B32" s="1" t="s">
        <v>592</v>
      </c>
    </row>
    <row r="33" spans="2:2" ht="15.75" customHeight="1" x14ac:dyDescent="0.25">
      <c r="B33" s="1" t="s">
        <v>593</v>
      </c>
    </row>
    <row r="34" spans="2:2" ht="15.75" customHeight="1" x14ac:dyDescent="0.25">
      <c r="B34" s="1" t="s">
        <v>594</v>
      </c>
    </row>
    <row r="35" spans="2:2" ht="15.75" customHeight="1" x14ac:dyDescent="0.25">
      <c r="B35" s="1" t="s">
        <v>595</v>
      </c>
    </row>
    <row r="36" spans="2:2" ht="15.75" customHeight="1" x14ac:dyDescent="0.25">
      <c r="B36" s="1" t="s">
        <v>596</v>
      </c>
    </row>
    <row r="37" spans="2:2" ht="15.75" customHeight="1" x14ac:dyDescent="0.25">
      <c r="B37" s="1" t="s">
        <v>597</v>
      </c>
    </row>
    <row r="38" spans="2:2" ht="15.75" customHeight="1" x14ac:dyDescent="0.25">
      <c r="B38" s="1" t="s">
        <v>598</v>
      </c>
    </row>
    <row r="39" spans="2:2" ht="15.75" customHeight="1" x14ac:dyDescent="0.25">
      <c r="B39" s="1" t="s">
        <v>599</v>
      </c>
    </row>
    <row r="40" spans="2:2" ht="15.75" customHeight="1" x14ac:dyDescent="0.25">
      <c r="B40" s="1" t="s">
        <v>600</v>
      </c>
    </row>
    <row r="41" spans="2:2" ht="15.75" customHeight="1" x14ac:dyDescent="0.25">
      <c r="B41" s="1" t="s">
        <v>601</v>
      </c>
    </row>
    <row r="42" spans="2:2" ht="15.75" customHeight="1" x14ac:dyDescent="0.25">
      <c r="B42" s="1" t="s">
        <v>602</v>
      </c>
    </row>
    <row r="43" spans="2:2" ht="15.75" customHeight="1" x14ac:dyDescent="0.25">
      <c r="B43" s="1" t="s">
        <v>603</v>
      </c>
    </row>
    <row r="44" spans="2:2" ht="15.75" customHeight="1" x14ac:dyDescent="0.25">
      <c r="B44" s="1" t="s">
        <v>604</v>
      </c>
    </row>
    <row r="45" spans="2:2" ht="15.75" customHeight="1" x14ac:dyDescent="0.25">
      <c r="B45" s="1" t="s">
        <v>605</v>
      </c>
    </row>
    <row r="46" spans="2:2" ht="15.75" customHeight="1" x14ac:dyDescent="0.25">
      <c r="B46" s="1" t="s">
        <v>606</v>
      </c>
    </row>
    <row r="47" spans="2:2" ht="15.75" customHeight="1" x14ac:dyDescent="0.25">
      <c r="B47" s="1" t="s">
        <v>607</v>
      </c>
    </row>
    <row r="48" spans="2:2" ht="15.75" customHeight="1" x14ac:dyDescent="0.25">
      <c r="B48" s="1" t="s">
        <v>608</v>
      </c>
    </row>
    <row r="49" spans="2:2" ht="15.75" customHeight="1" x14ac:dyDescent="0.25">
      <c r="B49" s="1" t="s">
        <v>327</v>
      </c>
    </row>
    <row r="50" spans="2:2" ht="15.75" customHeight="1" x14ac:dyDescent="0.25">
      <c r="B50" s="1" t="s">
        <v>609</v>
      </c>
    </row>
    <row r="51" spans="2:2" ht="15.75" customHeight="1" x14ac:dyDescent="0.25">
      <c r="B51" s="1" t="s">
        <v>610</v>
      </c>
    </row>
    <row r="52" spans="2:2" ht="15.75" customHeight="1" x14ac:dyDescent="0.25">
      <c r="B52" s="1" t="s">
        <v>483</v>
      </c>
    </row>
    <row r="53" spans="2:2" ht="15.75" customHeight="1" x14ac:dyDescent="0.25">
      <c r="B53" s="1" t="s">
        <v>611</v>
      </c>
    </row>
    <row r="54" spans="2:2" ht="15.75" customHeight="1" x14ac:dyDescent="0.25">
      <c r="B54" s="1" t="s">
        <v>612</v>
      </c>
    </row>
    <row r="55" spans="2:2" ht="15.75" customHeight="1" x14ac:dyDescent="0.25">
      <c r="B55" s="1" t="s">
        <v>613</v>
      </c>
    </row>
    <row r="56" spans="2:2" ht="15.75" customHeight="1" x14ac:dyDescent="0.25">
      <c r="B56" s="1" t="s">
        <v>614</v>
      </c>
    </row>
    <row r="57" spans="2:2" ht="15.75" customHeight="1" x14ac:dyDescent="0.25">
      <c r="B57" s="1" t="s">
        <v>615</v>
      </c>
    </row>
    <row r="58" spans="2:2" ht="15.75" customHeight="1" x14ac:dyDescent="0.25">
      <c r="B58" s="1" t="s">
        <v>616</v>
      </c>
    </row>
    <row r="59" spans="2:2" ht="15.75" customHeight="1" x14ac:dyDescent="0.25">
      <c r="B59" s="1" t="s">
        <v>617</v>
      </c>
    </row>
    <row r="60" spans="2:2" ht="15.75" customHeight="1" x14ac:dyDescent="0.25">
      <c r="B60" s="1" t="s">
        <v>618</v>
      </c>
    </row>
    <row r="61" spans="2:2" ht="15.75" customHeight="1" x14ac:dyDescent="0.25">
      <c r="B61" s="1" t="s">
        <v>619</v>
      </c>
    </row>
    <row r="62" spans="2:2" ht="15.75" customHeight="1" x14ac:dyDescent="0.25">
      <c r="B62" s="1" t="s">
        <v>620</v>
      </c>
    </row>
    <row r="63" spans="2:2" ht="15.75" customHeight="1" x14ac:dyDescent="0.25">
      <c r="B63" s="1" t="s">
        <v>621</v>
      </c>
    </row>
    <row r="64" spans="2:2" ht="15.75" customHeight="1" x14ac:dyDescent="0.25">
      <c r="B64" s="1" t="s">
        <v>622</v>
      </c>
    </row>
    <row r="65" spans="2:2" ht="15.75" customHeight="1" x14ac:dyDescent="0.25">
      <c r="B65" s="1" t="s">
        <v>623</v>
      </c>
    </row>
    <row r="66" spans="2:2" ht="15.75" customHeight="1" x14ac:dyDescent="0.25">
      <c r="B66" s="1" t="s">
        <v>624</v>
      </c>
    </row>
    <row r="67" spans="2:2" ht="15.75" customHeight="1" x14ac:dyDescent="0.25">
      <c r="B67" s="1" t="s">
        <v>625</v>
      </c>
    </row>
    <row r="68" spans="2:2" ht="15.75" customHeight="1" x14ac:dyDescent="0.25">
      <c r="B68" s="1" t="s">
        <v>626</v>
      </c>
    </row>
    <row r="69" spans="2:2" ht="15.75" customHeight="1" x14ac:dyDescent="0.25">
      <c r="B69" s="1" t="s">
        <v>627</v>
      </c>
    </row>
    <row r="70" spans="2:2" ht="15.75" customHeight="1" x14ac:dyDescent="0.25">
      <c r="B70" s="1" t="s">
        <v>628</v>
      </c>
    </row>
    <row r="71" spans="2:2" ht="15.75" customHeight="1" x14ac:dyDescent="0.25">
      <c r="B71" s="1" t="s">
        <v>629</v>
      </c>
    </row>
    <row r="72" spans="2:2" ht="15.75" customHeight="1" x14ac:dyDescent="0.25">
      <c r="B72" s="1" t="s">
        <v>630</v>
      </c>
    </row>
    <row r="73" spans="2:2" ht="15.75" customHeight="1" x14ac:dyDescent="0.25">
      <c r="B73" s="1" t="s">
        <v>631</v>
      </c>
    </row>
    <row r="74" spans="2:2" ht="15.75" customHeight="1" x14ac:dyDescent="0.25">
      <c r="B74" s="1" t="s">
        <v>632</v>
      </c>
    </row>
    <row r="75" spans="2:2" ht="15.75" customHeight="1" x14ac:dyDescent="0.25">
      <c r="B75" s="1" t="s">
        <v>527</v>
      </c>
    </row>
    <row r="76" spans="2:2" ht="15.75" customHeight="1" x14ac:dyDescent="0.25"/>
    <row r="77" spans="2:2" ht="15.75" customHeight="1" x14ac:dyDescent="0.25"/>
    <row r="78" spans="2:2" ht="15.75" customHeight="1" x14ac:dyDescent="0.25"/>
    <row r="79" spans="2:2" ht="15.75" customHeight="1" x14ac:dyDescent="0.25"/>
    <row r="80" spans="2:2"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1000"/>
  <sheetViews>
    <sheetView workbookViewId="0"/>
  </sheetViews>
  <sheetFormatPr baseColWidth="10" defaultColWidth="14.42578125" defaultRowHeight="15" customHeight="1" x14ac:dyDescent="0.25"/>
  <cols>
    <col min="1" max="1" width="42.140625" customWidth="1"/>
    <col min="2" max="2" width="47.5703125" customWidth="1"/>
    <col min="3" max="3" width="25.42578125" customWidth="1"/>
    <col min="4" max="4" width="17.85546875" customWidth="1"/>
    <col min="5" max="5" width="22.85546875" customWidth="1"/>
    <col min="6" max="6" width="18.5703125" customWidth="1"/>
    <col min="7" max="7" width="36.42578125" customWidth="1"/>
    <col min="8" max="8" width="10.7109375" customWidth="1"/>
    <col min="9" max="9" width="26.42578125" customWidth="1"/>
    <col min="10" max="26" width="10.7109375" customWidth="1"/>
  </cols>
  <sheetData>
    <row r="3" spans="1:9" x14ac:dyDescent="0.25">
      <c r="A3" s="1" t="s">
        <v>515</v>
      </c>
      <c r="B3" s="1" t="s">
        <v>516</v>
      </c>
      <c r="C3" s="1" t="s">
        <v>517</v>
      </c>
      <c r="D3" s="1" t="s">
        <v>329</v>
      </c>
      <c r="E3" s="1" t="s">
        <v>172</v>
      </c>
      <c r="F3" s="1" t="s">
        <v>106</v>
      </c>
      <c r="G3" s="1" t="s">
        <v>335</v>
      </c>
      <c r="H3" s="1" t="s">
        <v>337</v>
      </c>
      <c r="I3" s="1" t="s">
        <v>114</v>
      </c>
    </row>
    <row r="4" spans="1:9" x14ac:dyDescent="0.25">
      <c r="A4" s="1" t="s">
        <v>518</v>
      </c>
      <c r="B4" s="1" t="s">
        <v>519</v>
      </c>
      <c r="C4" s="1" t="s">
        <v>328</v>
      </c>
      <c r="D4" s="1" t="s">
        <v>100</v>
      </c>
      <c r="E4" s="1" t="s">
        <v>104</v>
      </c>
      <c r="F4" s="1" t="s">
        <v>334</v>
      </c>
      <c r="G4" s="1" t="s">
        <v>107</v>
      </c>
      <c r="H4" s="1" t="s">
        <v>97</v>
      </c>
      <c r="I4" s="1" t="s">
        <v>520</v>
      </c>
    </row>
    <row r="5" spans="1:9" x14ac:dyDescent="0.25">
      <c r="A5" s="1" t="s">
        <v>521</v>
      </c>
      <c r="B5" s="1" t="s">
        <v>522</v>
      </c>
      <c r="C5" s="1" t="s">
        <v>471</v>
      </c>
      <c r="D5" s="1" t="s">
        <v>523</v>
      </c>
      <c r="E5" s="1" t="s">
        <v>524</v>
      </c>
      <c r="F5" s="1" t="s">
        <v>525</v>
      </c>
      <c r="G5" s="1" t="s">
        <v>526</v>
      </c>
      <c r="H5" s="1" t="s">
        <v>527</v>
      </c>
      <c r="I5" s="1" t="s">
        <v>194</v>
      </c>
    </row>
    <row r="6" spans="1:9" x14ac:dyDescent="0.25">
      <c r="A6" s="1" t="s">
        <v>528</v>
      </c>
      <c r="B6" s="1" t="s">
        <v>529</v>
      </c>
      <c r="C6" s="1" t="s">
        <v>530</v>
      </c>
      <c r="D6" s="1" t="s">
        <v>531</v>
      </c>
      <c r="E6" s="1" t="s">
        <v>532</v>
      </c>
      <c r="F6" s="1" t="s">
        <v>533</v>
      </c>
      <c r="G6" s="1" t="s">
        <v>534</v>
      </c>
      <c r="I6" s="1" t="s">
        <v>408</v>
      </c>
    </row>
    <row r="7" spans="1:9" x14ac:dyDescent="0.25">
      <c r="A7" s="1" t="s">
        <v>535</v>
      </c>
      <c r="B7" s="1" t="s">
        <v>536</v>
      </c>
      <c r="C7" s="1" t="s">
        <v>99</v>
      </c>
      <c r="D7" s="1" t="s">
        <v>527</v>
      </c>
      <c r="E7" s="1" t="s">
        <v>527</v>
      </c>
      <c r="G7" s="1" t="s">
        <v>537</v>
      </c>
      <c r="I7" s="1" t="s">
        <v>230</v>
      </c>
    </row>
    <row r="8" spans="1:9" x14ac:dyDescent="0.25">
      <c r="A8" s="1" t="s">
        <v>538</v>
      </c>
      <c r="B8" s="1" t="s">
        <v>539</v>
      </c>
      <c r="C8" s="1" t="s">
        <v>540</v>
      </c>
      <c r="G8" s="1" t="s">
        <v>541</v>
      </c>
      <c r="I8" s="1" t="s">
        <v>315</v>
      </c>
    </row>
    <row r="9" spans="1:9" x14ac:dyDescent="0.25">
      <c r="A9" s="1" t="s">
        <v>326</v>
      </c>
      <c r="B9" s="1" t="s">
        <v>542</v>
      </c>
      <c r="C9" s="1" t="s">
        <v>543</v>
      </c>
      <c r="G9" s="1" t="s">
        <v>544</v>
      </c>
      <c r="I9" s="1" t="s">
        <v>266</v>
      </c>
    </row>
    <row r="10" spans="1:9" x14ac:dyDescent="0.25">
      <c r="A10" s="1" t="s">
        <v>545</v>
      </c>
      <c r="B10" s="1" t="s">
        <v>470</v>
      </c>
      <c r="C10" s="1" t="s">
        <v>546</v>
      </c>
      <c r="G10" s="1" t="s">
        <v>547</v>
      </c>
      <c r="I10" s="1" t="s">
        <v>370</v>
      </c>
    </row>
    <row r="11" spans="1:9" x14ac:dyDescent="0.25">
      <c r="A11" s="1" t="s">
        <v>548</v>
      </c>
      <c r="B11" s="1" t="s">
        <v>549</v>
      </c>
      <c r="C11" s="1" t="s">
        <v>550</v>
      </c>
      <c r="G11" s="1" t="s">
        <v>551</v>
      </c>
      <c r="I11" s="1" t="s">
        <v>339</v>
      </c>
    </row>
    <row r="12" spans="1:9" x14ac:dyDescent="0.25">
      <c r="A12" s="1" t="s">
        <v>552</v>
      </c>
      <c r="B12" s="1" t="s">
        <v>96</v>
      </c>
      <c r="C12" s="1" t="s">
        <v>553</v>
      </c>
      <c r="G12" s="1" t="s">
        <v>554</v>
      </c>
      <c r="I12" s="1" t="s">
        <v>210</v>
      </c>
    </row>
    <row r="13" spans="1:9" x14ac:dyDescent="0.25">
      <c r="A13" s="1" t="s">
        <v>555</v>
      </c>
      <c r="B13" s="1" t="s">
        <v>556</v>
      </c>
      <c r="C13" s="1" t="s">
        <v>557</v>
      </c>
      <c r="G13" s="1" t="s">
        <v>558</v>
      </c>
      <c r="I13" s="1" t="s">
        <v>559</v>
      </c>
    </row>
    <row r="14" spans="1:9" x14ac:dyDescent="0.25">
      <c r="A14" s="1" t="s">
        <v>560</v>
      </c>
      <c r="B14" s="1" t="s">
        <v>561</v>
      </c>
      <c r="C14" s="1" t="s">
        <v>527</v>
      </c>
      <c r="G14" s="1" t="s">
        <v>562</v>
      </c>
      <c r="I14" s="1" t="s">
        <v>533</v>
      </c>
    </row>
    <row r="15" spans="1:9" x14ac:dyDescent="0.25">
      <c r="A15" s="1" t="s">
        <v>563</v>
      </c>
      <c r="B15" s="1" t="s">
        <v>564</v>
      </c>
      <c r="G15" s="1" t="s">
        <v>565</v>
      </c>
    </row>
    <row r="16" spans="1:9" x14ac:dyDescent="0.25">
      <c r="A16" s="1" t="s">
        <v>469</v>
      </c>
      <c r="B16" s="1" t="s">
        <v>566</v>
      </c>
      <c r="G16" s="1" t="s">
        <v>567</v>
      </c>
    </row>
    <row r="17" spans="1:7" x14ac:dyDescent="0.25">
      <c r="A17" s="1" t="s">
        <v>95</v>
      </c>
      <c r="B17" s="1" t="s">
        <v>568</v>
      </c>
      <c r="G17" s="1" t="s">
        <v>569</v>
      </c>
    </row>
    <row r="18" spans="1:7" x14ac:dyDescent="0.25">
      <c r="A18" s="1" t="s">
        <v>527</v>
      </c>
      <c r="B18" s="1" t="s">
        <v>570</v>
      </c>
      <c r="G18" s="1" t="s">
        <v>571</v>
      </c>
    </row>
    <row r="19" spans="1:7" x14ac:dyDescent="0.25">
      <c r="B19" s="1" t="s">
        <v>572</v>
      </c>
      <c r="G19" s="1" t="s">
        <v>573</v>
      </c>
    </row>
    <row r="20" spans="1:7" x14ac:dyDescent="0.25">
      <c r="B20" s="1" t="s">
        <v>574</v>
      </c>
      <c r="G20" s="1" t="s">
        <v>575</v>
      </c>
    </row>
    <row r="21" spans="1:7" ht="15.75" customHeight="1" x14ac:dyDescent="0.25">
      <c r="B21" s="1" t="s">
        <v>576</v>
      </c>
      <c r="G21" s="1" t="s">
        <v>577</v>
      </c>
    </row>
    <row r="22" spans="1:7" ht="15.75" customHeight="1" x14ac:dyDescent="0.25">
      <c r="B22" s="1" t="s">
        <v>578</v>
      </c>
      <c r="G22" s="1" t="s">
        <v>579</v>
      </c>
    </row>
    <row r="23" spans="1:7" ht="15.75" customHeight="1" x14ac:dyDescent="0.25">
      <c r="B23" s="1" t="s">
        <v>580</v>
      </c>
      <c r="G23" s="1" t="s">
        <v>581</v>
      </c>
    </row>
    <row r="24" spans="1:7" ht="15.75" customHeight="1" x14ac:dyDescent="0.25">
      <c r="B24" s="1" t="s">
        <v>582</v>
      </c>
      <c r="G24" s="1" t="s">
        <v>583</v>
      </c>
    </row>
    <row r="25" spans="1:7" ht="15.75" customHeight="1" x14ac:dyDescent="0.25">
      <c r="B25" s="1" t="s">
        <v>584</v>
      </c>
      <c r="G25" s="1" t="s">
        <v>585</v>
      </c>
    </row>
    <row r="26" spans="1:7" ht="15.75" customHeight="1" x14ac:dyDescent="0.25">
      <c r="B26" s="1" t="s">
        <v>586</v>
      </c>
      <c r="G26" s="1" t="s">
        <v>533</v>
      </c>
    </row>
    <row r="27" spans="1:7" ht="15.75" customHeight="1" x14ac:dyDescent="0.25">
      <c r="B27" s="1" t="s">
        <v>587</v>
      </c>
    </row>
    <row r="28" spans="1:7" ht="15.75" customHeight="1" x14ac:dyDescent="0.25">
      <c r="B28" s="1" t="s">
        <v>588</v>
      </c>
    </row>
    <row r="29" spans="1:7" ht="15.75" customHeight="1" x14ac:dyDescent="0.25">
      <c r="B29" s="1" t="s">
        <v>589</v>
      </c>
    </row>
    <row r="30" spans="1:7" ht="15.75" customHeight="1" x14ac:dyDescent="0.25">
      <c r="B30" s="1" t="s">
        <v>590</v>
      </c>
    </row>
    <row r="31" spans="1:7" ht="15.75" customHeight="1" x14ac:dyDescent="0.25">
      <c r="B31" s="1" t="s">
        <v>591</v>
      </c>
    </row>
    <row r="32" spans="1:7" ht="15.75" customHeight="1" x14ac:dyDescent="0.25">
      <c r="B32" s="1" t="s">
        <v>592</v>
      </c>
    </row>
    <row r="33" spans="2:2" ht="15.75" customHeight="1" x14ac:dyDescent="0.25">
      <c r="B33" s="1" t="s">
        <v>593</v>
      </c>
    </row>
    <row r="34" spans="2:2" ht="15.75" customHeight="1" x14ac:dyDescent="0.25">
      <c r="B34" s="1" t="s">
        <v>594</v>
      </c>
    </row>
    <row r="35" spans="2:2" ht="15.75" customHeight="1" x14ac:dyDescent="0.25">
      <c r="B35" s="1" t="s">
        <v>595</v>
      </c>
    </row>
    <row r="36" spans="2:2" ht="15.75" customHeight="1" x14ac:dyDescent="0.25">
      <c r="B36" s="1" t="s">
        <v>596</v>
      </c>
    </row>
    <row r="37" spans="2:2" ht="15.75" customHeight="1" x14ac:dyDescent="0.25">
      <c r="B37" s="1" t="s">
        <v>597</v>
      </c>
    </row>
    <row r="38" spans="2:2" ht="15.75" customHeight="1" x14ac:dyDescent="0.25">
      <c r="B38" s="1" t="s">
        <v>598</v>
      </c>
    </row>
    <row r="39" spans="2:2" ht="15.75" customHeight="1" x14ac:dyDescent="0.25">
      <c r="B39" s="1" t="s">
        <v>599</v>
      </c>
    </row>
    <row r="40" spans="2:2" ht="15.75" customHeight="1" x14ac:dyDescent="0.25">
      <c r="B40" s="1" t="s">
        <v>600</v>
      </c>
    </row>
    <row r="41" spans="2:2" ht="15.75" customHeight="1" x14ac:dyDescent="0.25">
      <c r="B41" s="1" t="s">
        <v>601</v>
      </c>
    </row>
    <row r="42" spans="2:2" ht="15.75" customHeight="1" x14ac:dyDescent="0.25">
      <c r="B42" s="1" t="s">
        <v>602</v>
      </c>
    </row>
    <row r="43" spans="2:2" ht="15.75" customHeight="1" x14ac:dyDescent="0.25">
      <c r="B43" s="1" t="s">
        <v>603</v>
      </c>
    </row>
    <row r="44" spans="2:2" ht="15.75" customHeight="1" x14ac:dyDescent="0.25">
      <c r="B44" s="1" t="s">
        <v>604</v>
      </c>
    </row>
    <row r="45" spans="2:2" ht="15.75" customHeight="1" x14ac:dyDescent="0.25">
      <c r="B45" s="1" t="s">
        <v>605</v>
      </c>
    </row>
    <row r="46" spans="2:2" ht="15.75" customHeight="1" x14ac:dyDescent="0.25">
      <c r="B46" s="1" t="s">
        <v>606</v>
      </c>
    </row>
    <row r="47" spans="2:2" ht="15.75" customHeight="1" x14ac:dyDescent="0.25">
      <c r="B47" s="1" t="s">
        <v>607</v>
      </c>
    </row>
    <row r="48" spans="2:2" ht="15.75" customHeight="1" x14ac:dyDescent="0.25">
      <c r="B48" s="1" t="s">
        <v>608</v>
      </c>
    </row>
    <row r="49" spans="2:2" ht="15.75" customHeight="1" x14ac:dyDescent="0.25">
      <c r="B49" s="1" t="s">
        <v>327</v>
      </c>
    </row>
    <row r="50" spans="2:2" ht="15.75" customHeight="1" x14ac:dyDescent="0.25">
      <c r="B50" s="1" t="s">
        <v>609</v>
      </c>
    </row>
    <row r="51" spans="2:2" ht="15.75" customHeight="1" x14ac:dyDescent="0.25">
      <c r="B51" s="1" t="s">
        <v>610</v>
      </c>
    </row>
    <row r="52" spans="2:2" ht="15.75" customHeight="1" x14ac:dyDescent="0.25">
      <c r="B52" s="1" t="s">
        <v>483</v>
      </c>
    </row>
    <row r="53" spans="2:2" ht="15.75" customHeight="1" x14ac:dyDescent="0.25">
      <c r="B53" s="1" t="s">
        <v>611</v>
      </c>
    </row>
    <row r="54" spans="2:2" ht="15.75" customHeight="1" x14ac:dyDescent="0.25">
      <c r="B54" s="1" t="s">
        <v>612</v>
      </c>
    </row>
    <row r="55" spans="2:2" ht="15.75" customHeight="1" x14ac:dyDescent="0.25">
      <c r="B55" s="1" t="s">
        <v>613</v>
      </c>
    </row>
    <row r="56" spans="2:2" ht="15.75" customHeight="1" x14ac:dyDescent="0.25">
      <c r="B56" s="1" t="s">
        <v>614</v>
      </c>
    </row>
    <row r="57" spans="2:2" ht="15.75" customHeight="1" x14ac:dyDescent="0.25">
      <c r="B57" s="1" t="s">
        <v>615</v>
      </c>
    </row>
    <row r="58" spans="2:2" ht="15.75" customHeight="1" x14ac:dyDescent="0.25">
      <c r="B58" s="1" t="s">
        <v>616</v>
      </c>
    </row>
    <row r="59" spans="2:2" ht="15.75" customHeight="1" x14ac:dyDescent="0.25">
      <c r="B59" s="1" t="s">
        <v>617</v>
      </c>
    </row>
    <row r="60" spans="2:2" ht="15.75" customHeight="1" x14ac:dyDescent="0.25">
      <c r="B60" s="1" t="s">
        <v>618</v>
      </c>
    </row>
    <row r="61" spans="2:2" ht="15.75" customHeight="1" x14ac:dyDescent="0.25">
      <c r="B61" s="1" t="s">
        <v>619</v>
      </c>
    </row>
    <row r="62" spans="2:2" ht="15.75" customHeight="1" x14ac:dyDescent="0.25">
      <c r="B62" s="1" t="s">
        <v>620</v>
      </c>
    </row>
    <row r="63" spans="2:2" ht="15.75" customHeight="1" x14ac:dyDescent="0.25">
      <c r="B63" s="1" t="s">
        <v>621</v>
      </c>
    </row>
    <row r="64" spans="2:2" ht="15.75" customHeight="1" x14ac:dyDescent="0.25">
      <c r="B64" s="1" t="s">
        <v>622</v>
      </c>
    </row>
    <row r="65" spans="2:2" ht="15.75" customHeight="1" x14ac:dyDescent="0.25">
      <c r="B65" s="1" t="s">
        <v>623</v>
      </c>
    </row>
    <row r="66" spans="2:2" ht="15.75" customHeight="1" x14ac:dyDescent="0.25">
      <c r="B66" s="1" t="s">
        <v>624</v>
      </c>
    </row>
    <row r="67" spans="2:2" ht="15.75" customHeight="1" x14ac:dyDescent="0.25">
      <c r="B67" s="1" t="s">
        <v>625</v>
      </c>
    </row>
    <row r="68" spans="2:2" ht="15.75" customHeight="1" x14ac:dyDescent="0.25">
      <c r="B68" s="1" t="s">
        <v>626</v>
      </c>
    </row>
    <row r="69" spans="2:2" ht="15.75" customHeight="1" x14ac:dyDescent="0.25">
      <c r="B69" s="1" t="s">
        <v>627</v>
      </c>
    </row>
    <row r="70" spans="2:2" ht="15.75" customHeight="1" x14ac:dyDescent="0.25">
      <c r="B70" s="1" t="s">
        <v>628</v>
      </c>
    </row>
    <row r="71" spans="2:2" ht="15.75" customHeight="1" x14ac:dyDescent="0.25">
      <c r="B71" s="1" t="s">
        <v>629</v>
      </c>
    </row>
    <row r="72" spans="2:2" ht="15.75" customHeight="1" x14ac:dyDescent="0.25">
      <c r="B72" s="1" t="s">
        <v>630</v>
      </c>
    </row>
    <row r="73" spans="2:2" ht="15.75" customHeight="1" x14ac:dyDescent="0.25">
      <c r="B73" s="1" t="s">
        <v>631</v>
      </c>
    </row>
    <row r="74" spans="2:2" ht="15.75" customHeight="1" x14ac:dyDescent="0.25">
      <c r="B74" s="1" t="s">
        <v>632</v>
      </c>
    </row>
    <row r="75" spans="2:2" ht="15.75" customHeight="1" x14ac:dyDescent="0.25">
      <c r="B75" s="1" t="s">
        <v>527</v>
      </c>
    </row>
    <row r="76" spans="2:2" ht="15.75" customHeight="1" x14ac:dyDescent="0.25"/>
    <row r="77" spans="2:2" ht="15.75" customHeight="1" x14ac:dyDescent="0.25"/>
    <row r="78" spans="2:2" ht="15.75" customHeight="1" x14ac:dyDescent="0.25"/>
    <row r="79" spans="2:2" ht="15.75" customHeight="1" x14ac:dyDescent="0.25"/>
    <row r="80" spans="2:2"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CONTRATOS 2024</vt:lpstr>
      <vt:lpstr>CAMBIOS</vt:lpstr>
      <vt:lpstr>Validacion</vt:lpstr>
      <vt:lpstr>Validaciones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Rodriguez Narvaez</dc:creator>
  <cp:lastModifiedBy>Alejandra Nataly Casallas Martinez</cp:lastModifiedBy>
  <dcterms:created xsi:type="dcterms:W3CDTF">2020-11-30T14:24:06Z</dcterms:created>
  <dcterms:modified xsi:type="dcterms:W3CDTF">2024-08-12T18:35:32Z</dcterms:modified>
</cp:coreProperties>
</file>