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ncasallasm\Downloads\"/>
    </mc:Choice>
  </mc:AlternateContent>
  <bookViews>
    <workbookView xWindow="0" yWindow="0" windowWidth="28770" windowHeight="11100"/>
  </bookViews>
  <sheets>
    <sheet name="CONTRATOS 2024" sheetId="1" r:id="rId1"/>
    <sheet name="CAMBIOS" sheetId="3" r:id="rId2"/>
    <sheet name="Hoja2" sheetId="4" r:id="rId3"/>
    <sheet name="Validaciones" sheetId="2" state="hidden" r:id="rId4"/>
  </sheets>
  <definedNames>
    <definedName name="_xlnm._FilterDatabase" localSheetId="0" hidden="1">'CONTRATOS 2024'!$A$2:$CS$7</definedName>
  </definedNames>
  <calcPr calcId="162913"/>
  <extLst>
    <ext uri="GoogleSheetsCustomDataVersion2">
      <go:sheetsCustomData xmlns:go="http://customooxmlschemas.google.com/" r:id="rId6" roundtripDataChecksum="lXeknfBLvazpzXGe0h9/bVLWruZ1HEOTR0s5JhEVoWI="/>
    </ext>
  </extLst>
</workbook>
</file>

<file path=xl/calcChain.xml><?xml version="1.0" encoding="utf-8"?>
<calcChain xmlns="http://schemas.openxmlformats.org/spreadsheetml/2006/main">
  <c r="CB7" i="1" l="1"/>
  <c r="CP7" i="1" s="1"/>
  <c r="BI7" i="1"/>
  <c r="BH7" i="1"/>
  <c r="BF7" i="1"/>
  <c r="Y7" i="1"/>
  <c r="BG7" i="1" s="1"/>
  <c r="I7" i="1"/>
  <c r="CO6" i="1"/>
  <c r="CB6" i="1"/>
  <c r="CP6" i="1" s="1"/>
  <c r="BI6" i="1"/>
  <c r="BH6" i="1"/>
  <c r="BF6" i="1"/>
  <c r="Y6" i="1"/>
  <c r="I6" i="1"/>
  <c r="CO5" i="1"/>
  <c r="CB5" i="1"/>
  <c r="BI5" i="1"/>
  <c r="BH5" i="1"/>
  <c r="BF5" i="1"/>
  <c r="Y5" i="1"/>
  <c r="I5" i="1"/>
  <c r="CO4" i="1"/>
  <c r="CB4" i="1"/>
  <c r="CP4" i="1" s="1"/>
  <c r="BI4" i="1"/>
  <c r="BH4" i="1"/>
  <c r="BF4" i="1"/>
  <c r="Y4" i="1"/>
  <c r="BG4" i="1" s="1"/>
  <c r="I4" i="1"/>
  <c r="CO3" i="1"/>
  <c r="CB3" i="1"/>
  <c r="BI3" i="1"/>
  <c r="BH3" i="1"/>
  <c r="BF3" i="1"/>
  <c r="Y3" i="1"/>
  <c r="BG3" i="1" s="1"/>
  <c r="I3" i="1"/>
  <c r="CQ3" i="1" l="1"/>
  <c r="CC4" i="1"/>
  <c r="CD4" i="1" s="1"/>
  <c r="CQ7" i="1"/>
  <c r="BG6" i="1"/>
  <c r="CQ6" i="1" s="1"/>
  <c r="CC3" i="1"/>
  <c r="CD3" i="1" s="1"/>
  <c r="CC7" i="1"/>
  <c r="CD7" i="1" s="1"/>
  <c r="CQ4" i="1"/>
  <c r="CP3" i="1"/>
  <c r="CP5" i="1"/>
  <c r="BG5" i="1"/>
  <c r="CQ5" i="1" s="1"/>
  <c r="CC6" i="1" l="1"/>
  <c r="CD6" i="1" s="1"/>
  <c r="CC5" i="1"/>
  <c r="CD5" i="1" s="1"/>
</calcChain>
</file>

<file path=xl/sharedStrings.xml><?xml version="1.0" encoding="utf-8"?>
<sst xmlns="http://schemas.openxmlformats.org/spreadsheetml/2006/main" count="479" uniqueCount="304">
  <si>
    <t>PAGOS</t>
  </si>
  <si>
    <t>Ruta del proceso  para consulta</t>
  </si>
  <si>
    <t>Plataforma de Publicación TIENDA VIRTUAL -SECOP I - SECOP II</t>
  </si>
  <si>
    <t>No. Proceso  contratación</t>
  </si>
  <si>
    <t xml:space="preserve"> No.  Consecutivo Contrato</t>
  </si>
  <si>
    <t>Fecha de Suscripción</t>
  </si>
  <si>
    <t>Tipo de Compromiso</t>
  </si>
  <si>
    <t xml:space="preserve"> Tipo de Contrato</t>
  </si>
  <si>
    <t>Número de constancia SECOP</t>
  </si>
  <si>
    <t>Fecha de Publicación SECOP</t>
  </si>
  <si>
    <t>No.  Contrato  en SECOP</t>
  </si>
  <si>
    <t>Modalidad de Selección</t>
  </si>
  <si>
    <t>Unidad Plazo de Ejecución</t>
  </si>
  <si>
    <t>Plazo de Ejeución</t>
  </si>
  <si>
    <t>Origen Recursos - Rubro Presupuestal</t>
  </si>
  <si>
    <t>PROYECTO DE INVERSIÓN</t>
  </si>
  <si>
    <t>programa</t>
  </si>
  <si>
    <t>No. Certificado de Disponibilidad Presupuestal</t>
  </si>
  <si>
    <t xml:space="preserve"> Fecha Disponibilidad Presupuestal</t>
  </si>
  <si>
    <t xml:space="preserve">Valor CDP </t>
  </si>
  <si>
    <t>TIPO DE GASTO</t>
  </si>
  <si>
    <t>Valor de Contrato</t>
  </si>
  <si>
    <t>Valor honorarios mensual</t>
  </si>
  <si>
    <t>FECHA ADICION</t>
  </si>
  <si>
    <t xml:space="preserve"> Valor Adicione /( Reducciones)</t>
  </si>
  <si>
    <t>Valor del contrato  + Adiciones</t>
  </si>
  <si>
    <t>Prorrogas</t>
  </si>
  <si>
    <t>fechas Prorrogas</t>
  </si>
  <si>
    <t>PLAZO INICIAL + PRORROGAS</t>
  </si>
  <si>
    <t>SUSPENSIONES</t>
  </si>
  <si>
    <t>FECHA  SUSPENSIÓN</t>
  </si>
  <si>
    <t>Nombre Contratista</t>
  </si>
  <si>
    <t>Tipo de persona</t>
  </si>
  <si>
    <t>Tipo de configuración</t>
  </si>
  <si>
    <t>País de Nacimiento</t>
  </si>
  <si>
    <t>Departamento</t>
  </si>
  <si>
    <t>Ciudad</t>
  </si>
  <si>
    <t>Experiencia</t>
  </si>
  <si>
    <t>Formación Academica</t>
  </si>
  <si>
    <t xml:space="preserve">    Registro      RUP</t>
  </si>
  <si>
    <t>Numero de Registro RUP</t>
  </si>
  <si>
    <t>ESAL</t>
  </si>
  <si>
    <t>EL CONTRATO SE DEBE LIQUIDAR</t>
  </si>
  <si>
    <t>Objeto del Contrato</t>
  </si>
  <si>
    <t xml:space="preserve">  No. Registro Presupuestal</t>
  </si>
  <si>
    <t xml:space="preserve">        Fecha           Registro Presupuestal</t>
  </si>
  <si>
    <t>No. Certificado de Disponibilidad Presupuestal Adicion</t>
  </si>
  <si>
    <t>Fecha Certificado de Disponibilidad Presupuestal Adición</t>
  </si>
  <si>
    <t>No. Registro Presupuestal Adicion</t>
  </si>
  <si>
    <t>Fecha      Registro Presupuestal Adicion</t>
  </si>
  <si>
    <t>FECHA ACTA DE INICIO CONTRATO</t>
  </si>
  <si>
    <t>FECHA TERMINACIÓN CONTRATO</t>
  </si>
  <si>
    <t>Dependencia</t>
  </si>
  <si>
    <t>NOMBRE INTERVENTOR</t>
  </si>
  <si>
    <t>FECHA CESIÓN</t>
  </si>
  <si>
    <t>FECHA PUBLICACIÓN SECOP</t>
  </si>
  <si>
    <t>CESIONARIO</t>
  </si>
  <si>
    <t>Registro en el RUP</t>
  </si>
  <si>
    <t xml:space="preserve"> Valor de Contrato</t>
  </si>
  <si>
    <t>Unidad plazo de Ejecución</t>
  </si>
  <si>
    <t>plazo de ejecución</t>
  </si>
  <si>
    <t xml:space="preserve">Enero </t>
  </si>
  <si>
    <t>febrero</t>
  </si>
  <si>
    <t xml:space="preserve"> marzo</t>
  </si>
  <si>
    <t>abril</t>
  </si>
  <si>
    <t>mayo</t>
  </si>
  <si>
    <t>junio</t>
  </si>
  <si>
    <t>julio</t>
  </si>
  <si>
    <t>agosto</t>
  </si>
  <si>
    <t>septiembre</t>
  </si>
  <si>
    <t>octubre</t>
  </si>
  <si>
    <t>noviembre</t>
  </si>
  <si>
    <t>diciembre</t>
  </si>
  <si>
    <t>VALOR EJECUTADO ACUMULADO</t>
  </si>
  <si>
    <t>PORCENTAJE AVANCE FÍSICO ACUMULADO</t>
  </si>
  <si>
    <t>CONCEPTO DE PAGO</t>
  </si>
  <si>
    <t>PORCENTAJE DEL ANTICIPO</t>
  </si>
  <si>
    <t>VALOR ANTICIPO</t>
  </si>
  <si>
    <t>TIPO CUENTA EN QUE DEPOSITO EL ANTICIPO</t>
  </si>
  <si>
    <t>NUMERO CUENTA EN QUE MANEJA EL ANTICIPO</t>
  </si>
  <si>
    <t>ENTIDAD FINANCIERA - ANTICIPO</t>
  </si>
  <si>
    <t>CANTIDAD DE PAGOS PACTADOS</t>
  </si>
  <si>
    <t>NÚMERO  CONSECUTIVO DEL PAGO</t>
  </si>
  <si>
    <t>NUMERO ORDEN PAGO</t>
  </si>
  <si>
    <t>FECHA EXPEDICIÓN ORDEN DE PAGO</t>
  </si>
  <si>
    <t>VALOR ORDEN DE PAGO</t>
  </si>
  <si>
    <t>VALOR PAGADO</t>
  </si>
  <si>
    <t>VALOR GIROS ACUMULADOS</t>
  </si>
  <si>
    <t>SALDO POR PAGAR DEL VALOR EJECUTADO</t>
  </si>
  <si>
    <t>OBSERVACIONES</t>
  </si>
  <si>
    <t>ENTIDAD FUSIONADA</t>
  </si>
  <si>
    <t>https://community.secop.gov.co/Public/Tendering/ContractNoticePhases/View?PPI=CO1.PPI.29542756&amp;isFromPublicArea=True&amp;isModal=False</t>
  </si>
  <si>
    <t>Secop II</t>
  </si>
  <si>
    <t>SJD-CD-001-2024</t>
  </si>
  <si>
    <t>001-2024</t>
  </si>
  <si>
    <t>17 17. Contrato de Prestación de Servicios</t>
  </si>
  <si>
    <t xml:space="preserve">31 31-Servicios Profesionales </t>
  </si>
  <si>
    <t>N.A</t>
  </si>
  <si>
    <t>CO1.PCCNTR.5849802</t>
  </si>
  <si>
    <t>5 Contratación directa</t>
  </si>
  <si>
    <t>2 2. Meses</t>
  </si>
  <si>
    <t>O21202020080282199</t>
  </si>
  <si>
    <t>Otros servicios jurídicos n.c.p.</t>
  </si>
  <si>
    <t>O21202020080282199 Otros servicios jurídicos n.c.p.</t>
  </si>
  <si>
    <t>2 2. Funcionamiento</t>
  </si>
  <si>
    <t>MARIA FERNANDA RODRIGUEZ VELA</t>
  </si>
  <si>
    <t xml:space="preserve">1 Natural </t>
  </si>
  <si>
    <t>4 Persona Natural (2)</t>
  </si>
  <si>
    <t>COLOMBIA</t>
  </si>
  <si>
    <t>BOGOTÁ</t>
  </si>
  <si>
    <t>18 MESES</t>
  </si>
  <si>
    <t>ABOGADA</t>
  </si>
  <si>
    <t>Prestar servicios profesionales para adelantar las actividades jurídicas y contractuales requeridas en el proceso de Gestión Contractual de la Dirección de Gestión Corporativa, relacionadas con los procesos de selección y compras públicas en sus diferentes etapas.</t>
  </si>
  <si>
    <t>DIRECCIÓN DE GESTIÓN CORPORATIVA</t>
  </si>
  <si>
    <t>AURA JANETH MALAGON ORJUELA</t>
  </si>
  <si>
    <t xml:space="preserve">
https://community.secop.gov.co/Public/Tendering/ContractNoticePhases/View?PPI=CO1.PPI.29548714&amp;isFromPublicArea=True&amp;isModal=False</t>
  </si>
  <si>
    <t>SJD-CD-002-2024</t>
  </si>
  <si>
    <t>002-2024</t>
  </si>
  <si>
    <t>CO1.PCCNTR.5849592</t>
  </si>
  <si>
    <t xml:space="preserve">GINA CATHERINE VANEGAS SOLANO </t>
  </si>
  <si>
    <t>Prestar servicios profesionales jurídicos en la Dirección de Gestión Corporativa, para adelantar los procesos de selección de conformidad con el plan anual de adquisiciones de la Entidad, así como el apoyo en las demás actividades derivadas del Proceso de Gestión Contractual.</t>
  </si>
  <si>
    <t>https://community.secop.gov.co/Public/Tendering/ContractNoticePhases/View?PPI=CO1.PPI.29547913&amp;isFromPublicArea=True&amp;isModal=False</t>
  </si>
  <si>
    <t>SJD-CD-003-2024</t>
  </si>
  <si>
    <t>003-2024</t>
  </si>
  <si>
    <t>CO1.PCCNTR.5848892</t>
  </si>
  <si>
    <t>Otros servicios jurídicos n.c.p</t>
  </si>
  <si>
    <t>O21202020080282199 Otros servicios jurídicos n.c.p</t>
  </si>
  <si>
    <t>MAGNERY EDITH VARGAS MORALES</t>
  </si>
  <si>
    <t>Prestar servicios profesionales en la Dirección de Gestión Corporativa, para la definición, implementación y cumplimiento de la política pública y demás normatividad inherente al proceso estratégico de Atención a la Ciudadanía.</t>
  </si>
  <si>
    <t xml:space="preserve">https://community.secop.gov.co/Public/Tendering/ContractNoticePhases/View?PPI=CO1.PPI.29566635&amp;isFromPublicArea=True&amp;isModal=False
</t>
  </si>
  <si>
    <t>SJD-CD-004-2024</t>
  </si>
  <si>
    <t>004-2024</t>
  </si>
  <si>
    <t>CO1.PCCNTR.5854281</t>
  </si>
  <si>
    <t>O21202020080383113</t>
  </si>
  <si>
    <t>Servicios de consultoría en
administración del recurso humano</t>
  </si>
  <si>
    <t>LAURA VALENTINA GOMEZ
GUTIERREZ</t>
  </si>
  <si>
    <t>TERAPEUTA OCUPACIONAL</t>
  </si>
  <si>
    <t>Prestar servicios profesionales a la Dirección de Gestión Corporativa, para atender los asuntos relacionados con la implementación, gestión, control y seguimiento de actividades contempladas dentro del sistema de gestión de seguridad y salud en el trabajo.</t>
  </si>
  <si>
    <t>https://community.secop.gov.co/Public/Tendering/ContractNoticePhases/View?PPI=CO1.PPI.29577419&amp;isFromPublicArea=True&amp;isModal=False</t>
  </si>
  <si>
    <t>SJD-CD-005-2024</t>
  </si>
  <si>
    <t>005-2024</t>
  </si>
  <si>
    <t>CO1.PCCNTR.5856743</t>
  </si>
  <si>
    <t>O21202020080383112</t>
  </si>
  <si>
    <t>Servicios de consultoría en gestión
financiera</t>
  </si>
  <si>
    <t>KAREN LILIANA MOICA MORENO</t>
  </si>
  <si>
    <t>5 MESES</t>
  </si>
  <si>
    <t>CONTADORA PUBLICA</t>
  </si>
  <si>
    <t>Prestar servicios profesionales en la Dirección de Gestión Corporativa, adelantando actividades enmarcadas dentro del proceso de Gestión Financiera.</t>
  </si>
  <si>
    <t>NO</t>
  </si>
  <si>
    <t xml:space="preserve">DIRECCIÓN DISTRITAL DE ASUNTOS DISCIPLINARIOS </t>
  </si>
  <si>
    <t xml:space="preserve">DIRECCIÓN DISTRITAL DE POLÍTICA JURÍDICA </t>
  </si>
  <si>
    <t xml:space="preserve">DIRECCIÓN DISTRITAL DE GESTIÓN JUDICIAL </t>
  </si>
  <si>
    <t>016-2024</t>
  </si>
  <si>
    <t xml:space="preserve">OFICINA ASESORA DE PLANEACIÓN </t>
  </si>
  <si>
    <t>1 1. Convenio</t>
  </si>
  <si>
    <t>10 10-Contrato de Obra</t>
  </si>
  <si>
    <t>1 Licitación pública</t>
  </si>
  <si>
    <t>1 1. Días</t>
  </si>
  <si>
    <t>1 1. Inversión</t>
  </si>
  <si>
    <t>3 Privadas (2)</t>
  </si>
  <si>
    <t>A</t>
  </si>
  <si>
    <t>2 2. Contrato (No utilizar en contratos nuevos)</t>
  </si>
  <si>
    <t xml:space="preserve">21 21-Consultoría (Interventoría) </t>
  </si>
  <si>
    <t>2 Selección abreviada</t>
  </si>
  <si>
    <t>2 Jurídica</t>
  </si>
  <si>
    <t xml:space="preserve">DESPACHO </t>
  </si>
  <si>
    <t>3 3. Orden (No utilizar en contratos nuevos)</t>
  </si>
  <si>
    <t xml:space="preserve">22 22-Consultoría (Gerencia de Obra) </t>
  </si>
  <si>
    <t>3 Concurso de méritos</t>
  </si>
  <si>
    <t>3 3. Años</t>
  </si>
  <si>
    <t xml:space="preserve">3 3. Servicio de la deuda </t>
  </si>
  <si>
    <t>3 Jurídica Extranjera</t>
  </si>
  <si>
    <t>5 EPS (2)</t>
  </si>
  <si>
    <t xml:space="preserve">ANULADO </t>
  </si>
  <si>
    <t>4 4. Contrato de Concesión</t>
  </si>
  <si>
    <t xml:space="preserve">23 23-Consultoría (Gerencia de Proyecto) </t>
  </si>
  <si>
    <t>4 Mínima cuantía</t>
  </si>
  <si>
    <t>4 4. Indeterminado</t>
  </si>
  <si>
    <t>4 4. Otro</t>
  </si>
  <si>
    <t>ANULADO</t>
  </si>
  <si>
    <t>6 ESP (3)</t>
  </si>
  <si>
    <t>DIRECCIÓN DISTRITAL DE DOCTRINA Y ASUNTOS  NORMATIVOS</t>
  </si>
  <si>
    <t>5 5. Encargos Fiduciarios</t>
  </si>
  <si>
    <t xml:space="preserve">24 24-Consultoría (Estudios y Diseños Tecnicos) </t>
  </si>
  <si>
    <t>7 Departamentos y Municipios (3)</t>
  </si>
  <si>
    <t>6 6. Fiducia Pública</t>
  </si>
  <si>
    <t xml:space="preserve">25 25-Consultoría (Estudios de Prefactibilidad y Factibilidad) </t>
  </si>
  <si>
    <t>6 Contratación directa por Urgencia Manifiesta</t>
  </si>
  <si>
    <t>8 ESE Hospitales (3)</t>
  </si>
  <si>
    <t xml:space="preserve">DIRECCIÓN DISTRITAL DE INSPECCIÓN, VIGILANCIA Y CONTROL </t>
  </si>
  <si>
    <t>7 7. Suministro</t>
  </si>
  <si>
    <t xml:space="preserve">26 26-Consultoría (Asesoría Técnica) </t>
  </si>
  <si>
    <t>7 Convocatoria pública</t>
  </si>
  <si>
    <t>9 Públicos (3)</t>
  </si>
  <si>
    <t>8 8. Compraventa</t>
  </si>
  <si>
    <t xml:space="preserve">29 29-Consultoría (Otros) </t>
  </si>
  <si>
    <t>8 Otra Regimen Especial</t>
  </si>
  <si>
    <t>10 Bomberos (3)</t>
  </si>
  <si>
    <t xml:space="preserve">OFICINA CONTROL INTERNO </t>
  </si>
  <si>
    <t>10 9. Atípicos</t>
  </si>
  <si>
    <t>30 30-Servicios de Mantenimiento y/o Reparación</t>
  </si>
  <si>
    <t>9 Invitación Directa</t>
  </si>
  <si>
    <t>11 Contralorías (3)</t>
  </si>
  <si>
    <t xml:space="preserve">OFICINA DE TECNOLOGÍAS DE LA INFORMACIÓN Y LAS COMUNICACIONES </t>
  </si>
  <si>
    <t>11 10. Típicos</t>
  </si>
  <si>
    <t>10 Invitación Pública</t>
  </si>
  <si>
    <t>12 Cajas de Compensación (4)</t>
  </si>
  <si>
    <t>12 12. Contratos Derivados de la Autonomía de la Voluntad</t>
  </si>
  <si>
    <t xml:space="preserve">32 32-Servicios Artísticos </t>
  </si>
  <si>
    <t>11 Invitación Cerrada</t>
  </si>
  <si>
    <t>13 Fundaciones (4)</t>
  </si>
  <si>
    <t xml:space="preserve">SUBSECRETARÍA </t>
  </si>
  <si>
    <t>14 14. Contratos con Valor Cero (Indeterminado)</t>
  </si>
  <si>
    <t xml:space="preserve">33 33-Servicios Apoyo a la Gestion de la Entidad (servicios administrativos) </t>
  </si>
  <si>
    <t>14 Universidades (4)</t>
  </si>
  <si>
    <t>15 15. Contrato de Obra</t>
  </si>
  <si>
    <t xml:space="preserve">34 34-Servicios Asistenciales de Salud </t>
  </si>
  <si>
    <t>15 Religiosas (4)</t>
  </si>
  <si>
    <t>16 16. Contrato de Consultoría</t>
  </si>
  <si>
    <t xml:space="preserve">35 35-Servicios de Comunicaciones </t>
  </si>
  <si>
    <t>16 Institutos (4)</t>
  </si>
  <si>
    <t xml:space="preserve">36 36-Servicios de Edición </t>
  </si>
  <si>
    <t>17 Sindicatos (4)</t>
  </si>
  <si>
    <t xml:space="preserve">37 37-Servicios de Impresión </t>
  </si>
  <si>
    <t>18 Corporaciones (4)</t>
  </si>
  <si>
    <t xml:space="preserve">38 38-Servicios de Publicación </t>
  </si>
  <si>
    <t>19 Clubes (4)</t>
  </si>
  <si>
    <t xml:space="preserve">39 39-Servicios de Capacitación </t>
  </si>
  <si>
    <t>20 Cooperativas (4)</t>
  </si>
  <si>
    <t xml:space="preserve">40 40-Servicios de Outsourcing </t>
  </si>
  <si>
    <t>21 Asociaciones (4)</t>
  </si>
  <si>
    <t>41 41-Desarrollo de Proyectos Culturales</t>
  </si>
  <si>
    <t>22 Federaciones (4)</t>
  </si>
  <si>
    <t xml:space="preserve">42 42-Suministro de Bienes en general </t>
  </si>
  <si>
    <t>23 Juntas de Acción (4)</t>
  </si>
  <si>
    <t xml:space="preserve">43 43-Suministro de Servicio de Vigilancia </t>
  </si>
  <si>
    <t>24 Colegios/Instituciones Educativas (4)</t>
  </si>
  <si>
    <t xml:space="preserve">44 44-Suministro de Servicio de Aseo </t>
  </si>
  <si>
    <t>25 Cabildos (4)</t>
  </si>
  <si>
    <t xml:space="preserve">45 45-Sumunistro de Alimentos </t>
  </si>
  <si>
    <t xml:space="preserve">46 46-Sumunistro de Medicamentos </t>
  </si>
  <si>
    <t xml:space="preserve">48 48-Otros Suministros </t>
  </si>
  <si>
    <t xml:space="preserve">49 49-Otros Servicios </t>
  </si>
  <si>
    <t>50 50-Servicios de Transporte</t>
  </si>
  <si>
    <t xml:space="preserve">51 51-Concesión (Administración de Bienes) </t>
  </si>
  <si>
    <t xml:space="preserve">52 52-Concesión (Servicios Públicos Domiciliarios) </t>
  </si>
  <si>
    <t xml:space="preserve">54 54-Concesión (Servicios de Salud) </t>
  </si>
  <si>
    <t xml:space="preserve">55 55-Concesión (Obra Pública) </t>
  </si>
  <si>
    <t xml:space="preserve">59 59-Concesión (Otros) </t>
  </si>
  <si>
    <t xml:space="preserve">61 61-Contrato de Fiducia o Encargo Fiduciario </t>
  </si>
  <si>
    <t xml:space="preserve">62 62-Contrato de Administración Profesional de Acciones </t>
  </si>
  <si>
    <t xml:space="preserve">63 63-Leasing </t>
  </si>
  <si>
    <t>65 65-Depósitos</t>
  </si>
  <si>
    <t xml:space="preserve">69 69-Otro tipo de contrato financiero </t>
  </si>
  <si>
    <t xml:space="preserve">71 71-Corretaje o intermediación de seguros </t>
  </si>
  <si>
    <t xml:space="preserve">72 72-Contrato de Seguros </t>
  </si>
  <si>
    <t xml:space="preserve">79 79-Otro tipo de contrato de seguros </t>
  </si>
  <si>
    <t xml:space="preserve">81 81-Administración y Custodia de Bonos del Programa </t>
  </si>
  <si>
    <t xml:space="preserve">84 84-Administración y Custodia de Valores </t>
  </si>
  <si>
    <t xml:space="preserve">86 86-Representación de tenedores de bonos </t>
  </si>
  <si>
    <t xml:space="preserve">99 99-Otros contratos de títulos valores </t>
  </si>
  <si>
    <t xml:space="preserve">119 119-Otros contratos de asociación </t>
  </si>
  <si>
    <t xml:space="preserve">121 121-Compraventa (Bienes Muebles) </t>
  </si>
  <si>
    <t xml:space="preserve">122 122-Compraventa (Bienes Inmuebles) </t>
  </si>
  <si>
    <t xml:space="preserve">131 131-Arrendamiento de bienes muebles </t>
  </si>
  <si>
    <t xml:space="preserve">132 132-Arrendamiento de bienes inmuebles </t>
  </si>
  <si>
    <t xml:space="preserve">133 133-Administración y enajenación de inmuebles </t>
  </si>
  <si>
    <t xml:space="preserve">161 161-Derechos de Autor o propiedad intelectual </t>
  </si>
  <si>
    <t xml:space="preserve">162 162-Derechos de propiedad industrial </t>
  </si>
  <si>
    <t xml:space="preserve">164 164-Transferencia de Tecnología </t>
  </si>
  <si>
    <t xml:space="preserve">169 169-Otro tipo de contrato de derechos de propiedad </t>
  </si>
  <si>
    <t xml:space="preserve">201 201-Convenio de Cooperación y Asistencia Técnica </t>
  </si>
  <si>
    <t xml:space="preserve">209 209-Otros contratos con organismos multilaterales </t>
  </si>
  <si>
    <t xml:space="preserve">211 211-Convenio Interadministrativo </t>
  </si>
  <si>
    <t xml:space="preserve">212 212-Convenio Interadministrativo de Cofinanciación </t>
  </si>
  <si>
    <t xml:space="preserve">213 213-Convenio Administrativo </t>
  </si>
  <si>
    <t xml:space="preserve">219 219-Otros tipo de convenios </t>
  </si>
  <si>
    <t>901 901-Permuta de bienes muebles</t>
  </si>
  <si>
    <t xml:space="preserve">903 903-Mandato </t>
  </si>
  <si>
    <t xml:space="preserve">904 904-Comodato </t>
  </si>
  <si>
    <t xml:space="preserve">906 906-Donación </t>
  </si>
  <si>
    <t xml:space="preserve">907 907-Cesión </t>
  </si>
  <si>
    <t xml:space="preserve">908 908-Aprovechamiento Economico (Deportes) </t>
  </si>
  <si>
    <t xml:space="preserve">909 909-Suscripciones, afiliaciones </t>
  </si>
  <si>
    <t>910 910-Contrato de adm/on. mantenim. y aprovech. económico del espacio público</t>
  </si>
  <si>
    <t>911 911-Contrato Interadministrativo</t>
  </si>
  <si>
    <t>912 912-Administracion de Recursos del Regimen Subsidiado</t>
  </si>
  <si>
    <t xml:space="preserve">999 999-Otro tipo de naturaleza de contratos </t>
  </si>
  <si>
    <t>RADICADO</t>
  </si>
  <si>
    <t>FECHA</t>
  </si>
  <si>
    <t>SOLICITUD</t>
  </si>
  <si>
    <t>CONTRATO</t>
  </si>
  <si>
    <t>3-2024-764</t>
  </si>
  <si>
    <t>SUSPENSIÓN</t>
  </si>
  <si>
    <t>177-2023</t>
  </si>
  <si>
    <t>135-2023</t>
  </si>
  <si>
    <t>ADICION</t>
  </si>
  <si>
    <t>3-2024-325</t>
  </si>
  <si>
    <t>TERMINACION ANTICIPADA</t>
  </si>
  <si>
    <t>3-2024-1201</t>
  </si>
  <si>
    <t>SEMANA 19-23 FEB</t>
  </si>
  <si>
    <t>DIRECCION</t>
  </si>
  <si>
    <t>CONTROL INTERNO</t>
  </si>
  <si>
    <t>DIRECCION DISTRITAL DE ASUNTOS DISCIPLINARIOS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</si>
</sst>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d/m/yyyy"/>
    <numFmt numFmtId="165" formatCode="_-&quot;$&quot;\ * #,##0_-;\-&quot;$&quot;\ * #,##0_-;_-&quot;$&quot;\ * &quot;-&quot;??_-;_-@"/>
    <numFmt numFmtId="166" formatCode="_(&quot;$&quot;\ * #,##0_);_(&quot;$&quot;\ * \(#,##0\);_(&quot;$&quot;\ * &quot;-&quot;_);_(@_)"/>
    <numFmt numFmtId="167" formatCode="_(&quot;$&quot;\ * #,##0_);_(&quot;$&quot;\ * \(#,##0\);_(&quot;$&quot;\ * &quot;-&quot;??_);_(@_)"/>
    <numFmt numFmtId="168" formatCode="&quot;$&quot;#,##0;[Red]\-&quot;$&quot;#,##0"/>
    <numFmt numFmtId="169" formatCode="_-* #,##0_-;\-* #,##0_-;_-* &quot;-&quot;??_-;_-@"/>
  </numFmts>
  <fonts count="16" x14ac:knownFonts="1">
    <font>
      <sz val="11"/>
      <color theme="1"/>
      <name val="Calibri"/>
      <scheme val="minor"/>
    </font>
    <font>
      <sz val="11"/>
      <color theme="1"/>
      <name val="Calibri"/>
      <family val="2"/>
      <scheme val="minor"/>
    </font>
    <font>
      <sz val="9"/>
      <color theme="1"/>
      <name val="Calibri"/>
      <family val="2"/>
    </font>
    <font>
      <sz val="11"/>
      <name val="Calibri"/>
      <family val="2"/>
    </font>
    <font>
      <b/>
      <sz val="9"/>
      <color theme="1"/>
      <name val="Times New Roman"/>
      <family val="1"/>
    </font>
    <font>
      <b/>
      <sz val="9"/>
      <color theme="1"/>
      <name val="Calibri"/>
      <family val="2"/>
    </font>
    <font>
      <u/>
      <sz val="9"/>
      <color rgb="FF1155CC"/>
      <name val="Calibri"/>
      <family val="2"/>
    </font>
    <font>
      <b/>
      <sz val="9"/>
      <color rgb="FFFF0000"/>
      <name val="Calibri"/>
      <family val="2"/>
    </font>
    <font>
      <sz val="9"/>
      <color rgb="FF000000"/>
      <name val="Calibri"/>
      <family val="2"/>
    </font>
    <font>
      <u/>
      <sz val="9"/>
      <color rgb="FF1155CC"/>
      <name val="Calibri"/>
      <family val="2"/>
    </font>
    <font>
      <u/>
      <sz val="11"/>
      <color theme="10"/>
      <name val="Calibri"/>
      <family val="2"/>
    </font>
    <font>
      <sz val="11"/>
      <color theme="1"/>
      <name val="Calibri"/>
      <family val="2"/>
    </font>
    <font>
      <b/>
      <sz val="9"/>
      <color theme="1"/>
      <name val="Calibri"/>
      <family val="2"/>
    </font>
    <font>
      <b/>
      <sz val="9"/>
      <color theme="1"/>
      <name val="Arial"/>
      <family val="2"/>
    </font>
    <font>
      <sz val="11"/>
      <color theme="1"/>
      <name val="Arial"/>
      <family val="2"/>
    </font>
    <font>
      <sz val="10"/>
      <color indexed="8"/>
      <name val="Arial"/>
      <family val="2"/>
    </font>
  </fonts>
  <fills count="8">
    <fill>
      <patternFill patternType="none"/>
    </fill>
    <fill>
      <patternFill patternType="gray125"/>
    </fill>
    <fill>
      <patternFill patternType="solid">
        <fgColor rgb="FFFFCC00"/>
        <bgColor rgb="FFFFCC00"/>
      </patternFill>
    </fill>
    <fill>
      <patternFill patternType="solid">
        <fgColor rgb="FFB2A1C7"/>
        <bgColor rgb="FFB2A1C7"/>
      </patternFill>
    </fill>
    <fill>
      <patternFill patternType="solid">
        <fgColor rgb="FFBFBFBF"/>
        <bgColor rgb="FFBFBFBF"/>
      </patternFill>
    </fill>
    <fill>
      <patternFill patternType="solid">
        <fgColor rgb="FFF9F9F9"/>
        <bgColor rgb="FFF9F9F9"/>
      </patternFill>
    </fill>
    <fill>
      <patternFill patternType="solid">
        <fgColor theme="7" tint="0.39997558519241921"/>
        <bgColor indexed="64"/>
      </patternFill>
    </fill>
    <fill>
      <patternFill patternType="solid">
        <fgColor theme="7" tint="0.79998168889431442"/>
        <bgColor indexed="64"/>
      </patternFill>
    </fill>
  </fills>
  <borders count="8">
    <border>
      <left/>
      <right/>
      <top/>
      <bottom/>
      <diagonal/>
    </border>
    <border>
      <left/>
      <right/>
      <top/>
      <bottom/>
      <diagonal/>
    </border>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68">
    <xf numFmtId="0" fontId="0" fillId="0" borderId="0" xfId="0" applyFont="1" applyAlignment="1"/>
    <xf numFmtId="0" fontId="5" fillId="3" borderId="4" xfId="0" applyFont="1" applyFill="1" applyBorder="1" applyAlignment="1">
      <alignment horizontal="center" vertical="center" wrapText="1"/>
    </xf>
    <xf numFmtId="164" fontId="5" fillId="3" borderId="4" xfId="0" applyNumberFormat="1" applyFont="1" applyFill="1" applyBorder="1" applyAlignment="1">
      <alignment horizontal="center" vertical="center" wrapText="1"/>
    </xf>
    <xf numFmtId="165" fontId="5" fillId="3" borderId="4" xfId="0" applyNumberFormat="1" applyFont="1" applyFill="1" applyBorder="1" applyAlignment="1">
      <alignment horizontal="center" vertical="center" wrapText="1"/>
    </xf>
    <xf numFmtId="164" fontId="5" fillId="0" borderId="4" xfId="0" applyNumberFormat="1" applyFont="1" applyBorder="1" applyAlignment="1">
      <alignment horizontal="center" vertical="center" wrapText="1"/>
    </xf>
    <xf numFmtId="166" fontId="5" fillId="0" borderId="4" xfId="0" applyNumberFormat="1" applyFont="1" applyBorder="1" applyAlignment="1">
      <alignment horizontal="center" vertical="center" wrapText="1"/>
    </xf>
    <xf numFmtId="0" fontId="5" fillId="0" borderId="4" xfId="0" applyFont="1" applyBorder="1" applyAlignment="1">
      <alignment horizontal="center" vertical="center" wrapText="1"/>
    </xf>
    <xf numFmtId="165" fontId="5" fillId="0" borderId="4" xfId="0" applyNumberFormat="1" applyFont="1" applyBorder="1" applyAlignment="1">
      <alignment horizontal="center" vertical="center" wrapText="1"/>
    </xf>
    <xf numFmtId="17" fontId="5" fillId="0" borderId="4" xfId="0" applyNumberFormat="1" applyFont="1" applyBorder="1" applyAlignment="1">
      <alignment horizontal="center" vertical="center" wrapText="1"/>
    </xf>
    <xf numFmtId="0" fontId="5" fillId="4" borderId="4" xfId="0" applyFont="1" applyFill="1" applyBorder="1" applyAlignment="1">
      <alignment horizontal="center" vertical="center" wrapText="1"/>
    </xf>
    <xf numFmtId="164" fontId="5" fillId="4" borderId="4" xfId="0" applyNumberFormat="1" applyFont="1" applyFill="1" applyBorder="1" applyAlignment="1">
      <alignment horizontal="center" vertical="center" wrapText="1"/>
    </xf>
    <xf numFmtId="0" fontId="2" fillId="5" borderId="4" xfId="0" applyFont="1" applyFill="1" applyBorder="1" applyAlignment="1">
      <alignment horizontal="center" vertical="center" wrapText="1"/>
    </xf>
    <xf numFmtId="0" fontId="6" fillId="5" borderId="4" xfId="0" applyFont="1" applyFill="1" applyBorder="1" applyAlignment="1">
      <alignment horizontal="center" vertical="center" wrapText="1"/>
    </xf>
    <xf numFmtId="0" fontId="7" fillId="5" borderId="4" xfId="0" applyFont="1" applyFill="1" applyBorder="1" applyAlignment="1">
      <alignment horizontal="center" vertical="center" wrapText="1"/>
    </xf>
    <xf numFmtId="164" fontId="2" fillId="5" borderId="4" xfId="0" applyNumberFormat="1" applyFont="1" applyFill="1" applyBorder="1" applyAlignment="1">
      <alignment horizontal="center" vertical="center" wrapText="1"/>
    </xf>
    <xf numFmtId="165" fontId="2" fillId="5" borderId="4" xfId="0" applyNumberFormat="1" applyFont="1" applyFill="1" applyBorder="1" applyAlignment="1">
      <alignment horizontal="center" vertical="center" wrapText="1"/>
    </xf>
    <xf numFmtId="166" fontId="2" fillId="5" borderId="4" xfId="0" applyNumberFormat="1" applyFont="1" applyFill="1" applyBorder="1" applyAlignment="1">
      <alignment horizontal="center" vertical="center" wrapText="1"/>
    </xf>
    <xf numFmtId="3" fontId="2" fillId="5" borderId="4" xfId="0" applyNumberFormat="1" applyFont="1" applyFill="1" applyBorder="1" applyAlignment="1">
      <alignment horizontal="center" vertical="center" wrapText="1"/>
    </xf>
    <xf numFmtId="164" fontId="7" fillId="5" borderId="4" xfId="0" applyNumberFormat="1" applyFont="1" applyFill="1" applyBorder="1" applyAlignment="1">
      <alignment horizontal="center" vertical="center" wrapText="1"/>
    </xf>
    <xf numFmtId="0" fontId="5" fillId="5" borderId="4" xfId="0" applyFont="1" applyFill="1" applyBorder="1" applyAlignment="1">
      <alignment horizontal="center" vertical="center" wrapText="1"/>
    </xf>
    <xf numFmtId="167" fontId="2" fillId="5" borderId="4" xfId="0" applyNumberFormat="1" applyFont="1" applyFill="1" applyBorder="1" applyAlignment="1">
      <alignment horizontal="center" vertical="center" wrapText="1"/>
    </xf>
    <xf numFmtId="37" fontId="2" fillId="5" borderId="4" xfId="0" applyNumberFormat="1" applyFont="1" applyFill="1" applyBorder="1" applyAlignment="1">
      <alignment horizontal="center" vertical="center" wrapText="1"/>
    </xf>
    <xf numFmtId="168" fontId="2" fillId="5" borderId="4" xfId="0" applyNumberFormat="1" applyFont="1" applyFill="1" applyBorder="1" applyAlignment="1">
      <alignment horizontal="center" vertical="center" wrapText="1"/>
    </xf>
    <xf numFmtId="9" fontId="2" fillId="5" borderId="4" xfId="0" applyNumberFormat="1" applyFont="1" applyFill="1" applyBorder="1" applyAlignment="1">
      <alignment horizontal="center" vertical="center" wrapText="1"/>
    </xf>
    <xf numFmtId="0" fontId="8" fillId="5" borderId="4" xfId="0" applyFont="1" applyFill="1" applyBorder="1" applyAlignment="1">
      <alignment horizontal="center" vertical="center" wrapText="1"/>
    </xf>
    <xf numFmtId="0" fontId="8" fillId="5" borderId="5" xfId="0" applyFont="1" applyFill="1" applyBorder="1" applyAlignment="1">
      <alignment horizontal="center" vertical="center" wrapText="1"/>
    </xf>
    <xf numFmtId="37" fontId="8" fillId="5" borderId="5" xfId="0" applyNumberFormat="1" applyFont="1" applyFill="1" applyBorder="1" applyAlignment="1">
      <alignment horizontal="center" vertical="center" wrapText="1"/>
    </xf>
    <xf numFmtId="164" fontId="8" fillId="5" borderId="5" xfId="0" applyNumberFormat="1" applyFont="1" applyFill="1" applyBorder="1" applyAlignment="1">
      <alignment horizontal="center" vertical="center" wrapText="1"/>
    </xf>
    <xf numFmtId="0" fontId="2" fillId="0" borderId="4" xfId="0" applyFont="1" applyBorder="1" applyAlignment="1">
      <alignment horizontal="center" vertical="center" wrapText="1"/>
    </xf>
    <xf numFmtId="0" fontId="9" fillId="0" borderId="4" xfId="0" applyFont="1" applyBorder="1" applyAlignment="1">
      <alignment horizontal="center" vertical="center" wrapText="1"/>
    </xf>
    <xf numFmtId="0" fontId="7" fillId="0" borderId="4" xfId="0" applyFont="1" applyBorder="1" applyAlignment="1">
      <alignment horizontal="center" vertical="center" wrapText="1"/>
    </xf>
    <xf numFmtId="164" fontId="2" fillId="0" borderId="4" xfId="0" applyNumberFormat="1" applyFont="1" applyBorder="1" applyAlignment="1">
      <alignment horizontal="center" vertical="center" wrapText="1"/>
    </xf>
    <xf numFmtId="165" fontId="2" fillId="0" borderId="4" xfId="0" applyNumberFormat="1" applyFont="1" applyBorder="1" applyAlignment="1">
      <alignment horizontal="center" vertical="center" wrapText="1"/>
    </xf>
    <xf numFmtId="166" fontId="2" fillId="0" borderId="4" xfId="0" applyNumberFormat="1" applyFont="1" applyBorder="1" applyAlignment="1">
      <alignment horizontal="center" vertical="center" wrapText="1"/>
    </xf>
    <xf numFmtId="3" fontId="2" fillId="0" borderId="4" xfId="0" applyNumberFormat="1" applyFont="1" applyBorder="1" applyAlignment="1">
      <alignment horizontal="center" vertical="center" wrapText="1"/>
    </xf>
    <xf numFmtId="164" fontId="7" fillId="0" borderId="4" xfId="0" applyNumberFormat="1" applyFont="1" applyBorder="1" applyAlignment="1">
      <alignment horizontal="center" vertical="center" wrapText="1"/>
    </xf>
    <xf numFmtId="167" fontId="2" fillId="0" borderId="4" xfId="0" applyNumberFormat="1" applyFont="1" applyBorder="1" applyAlignment="1">
      <alignment horizontal="center" vertical="center" wrapText="1"/>
    </xf>
    <xf numFmtId="37" fontId="2" fillId="0" borderId="4" xfId="0" applyNumberFormat="1" applyFont="1" applyBorder="1" applyAlignment="1">
      <alignment horizontal="center" vertical="center" wrapText="1"/>
    </xf>
    <xf numFmtId="168" fontId="2" fillId="0" borderId="4" xfId="0" applyNumberFormat="1" applyFont="1" applyBorder="1" applyAlignment="1">
      <alignment horizontal="center" vertical="center" wrapText="1"/>
    </xf>
    <xf numFmtId="169" fontId="2" fillId="0" borderId="4" xfId="0" applyNumberFormat="1" applyFont="1" applyBorder="1" applyAlignment="1">
      <alignment horizontal="center" vertical="center" wrapText="1"/>
    </xf>
    <xf numFmtId="9" fontId="2" fillId="0" borderId="4" xfId="0" applyNumberFormat="1" applyFont="1" applyBorder="1" applyAlignment="1">
      <alignment horizontal="center" vertical="center" wrapText="1"/>
    </xf>
    <xf numFmtId="0" fontId="8" fillId="0" borderId="4" xfId="0" applyFont="1" applyBorder="1" applyAlignment="1">
      <alignment horizontal="center" vertical="center" wrapText="1"/>
    </xf>
    <xf numFmtId="0" fontId="8" fillId="0" borderId="5" xfId="0" applyFont="1" applyBorder="1" applyAlignment="1">
      <alignment horizontal="center" vertical="center" wrapText="1"/>
    </xf>
    <xf numFmtId="164" fontId="8" fillId="0" borderId="5" xfId="0" applyNumberFormat="1" applyFont="1" applyBorder="1" applyAlignment="1">
      <alignment horizontal="center" vertical="center" wrapText="1"/>
    </xf>
    <xf numFmtId="0" fontId="10" fillId="0" borderId="4" xfId="0" applyFont="1" applyBorder="1" applyAlignment="1">
      <alignment horizontal="center" vertical="center" wrapText="1"/>
    </xf>
    <xf numFmtId="0" fontId="2" fillId="0" borderId="4" xfId="0" applyFont="1" applyBorder="1" applyAlignment="1">
      <alignment horizontal="center" vertical="center" wrapText="1"/>
    </xf>
    <xf numFmtId="164" fontId="2" fillId="0" borderId="4" xfId="0" applyNumberFormat="1" applyFont="1" applyBorder="1" applyAlignment="1">
      <alignment horizontal="center" vertical="center" wrapText="1"/>
    </xf>
    <xf numFmtId="165" fontId="2" fillId="0" borderId="4" xfId="0" applyNumberFormat="1" applyFont="1" applyBorder="1" applyAlignment="1">
      <alignment horizontal="center" vertical="center" wrapText="1"/>
    </xf>
    <xf numFmtId="166" fontId="2" fillId="0" borderId="4" xfId="0" applyNumberFormat="1" applyFont="1" applyBorder="1" applyAlignment="1">
      <alignment horizontal="center" vertical="center" wrapText="1"/>
    </xf>
    <xf numFmtId="0" fontId="5" fillId="0" borderId="4" xfId="0" applyFont="1" applyBorder="1" applyAlignment="1">
      <alignment horizontal="center" vertical="center" wrapText="1"/>
    </xf>
    <xf numFmtId="3" fontId="2" fillId="0" borderId="4" xfId="0" applyNumberFormat="1" applyFont="1" applyBorder="1" applyAlignment="1">
      <alignment horizontal="center" vertical="center" wrapText="1"/>
    </xf>
    <xf numFmtId="164" fontId="7" fillId="0" borderId="4" xfId="0" applyNumberFormat="1" applyFont="1" applyBorder="1" applyAlignment="1">
      <alignment horizontal="center" vertical="center" wrapText="1"/>
    </xf>
    <xf numFmtId="0" fontId="8" fillId="0" borderId="4" xfId="0" applyFont="1" applyBorder="1" applyAlignment="1">
      <alignment horizontal="center" vertical="center" wrapText="1"/>
    </xf>
    <xf numFmtId="0" fontId="11" fillId="0" borderId="0" xfId="0" applyFont="1"/>
    <xf numFmtId="0" fontId="12" fillId="3" borderId="4" xfId="0" applyFont="1" applyFill="1" applyBorder="1" applyAlignment="1">
      <alignment horizontal="center" vertical="center" wrapText="1"/>
    </xf>
    <xf numFmtId="0" fontId="13" fillId="6" borderId="7" xfId="0" applyFont="1" applyFill="1" applyBorder="1" applyAlignment="1"/>
    <xf numFmtId="0" fontId="1" fillId="0" borderId="0" xfId="0" applyFont="1" applyAlignment="1"/>
    <xf numFmtId="0" fontId="14" fillId="0" borderId="7" xfId="0" applyFont="1" applyBorder="1" applyAlignment="1"/>
    <xf numFmtId="14" fontId="14" fillId="0" borderId="7" xfId="0" applyNumberFormat="1" applyFont="1" applyBorder="1" applyAlignment="1"/>
    <xf numFmtId="0" fontId="15" fillId="7" borderId="7" xfId="0" applyFont="1" applyFill="1" applyBorder="1" applyAlignment="1" applyProtection="1">
      <alignment horizontal="left" vertical="top" wrapText="1"/>
    </xf>
    <xf numFmtId="14" fontId="14" fillId="7" borderId="7" xfId="0" applyNumberFormat="1" applyFont="1" applyFill="1" applyBorder="1" applyAlignment="1"/>
    <xf numFmtId="0" fontId="14" fillId="7" borderId="7" xfId="0" applyFont="1" applyFill="1" applyBorder="1" applyAlignment="1"/>
    <xf numFmtId="0" fontId="1" fillId="6" borderId="7" xfId="0" applyFont="1" applyFill="1" applyBorder="1" applyAlignment="1"/>
    <xf numFmtId="0" fontId="1" fillId="7" borderId="7" xfId="0" applyFont="1" applyFill="1" applyBorder="1" applyAlignment="1"/>
    <xf numFmtId="0" fontId="4" fillId="2" borderId="1" xfId="0" applyFont="1" applyFill="1" applyBorder="1" applyAlignment="1">
      <alignment horizontal="center" vertical="center"/>
    </xf>
    <xf numFmtId="0" fontId="3" fillId="0" borderId="2" xfId="0" applyFont="1" applyBorder="1"/>
    <xf numFmtId="0" fontId="3" fillId="0" borderId="3" xfId="0" applyFont="1" applyBorder="1"/>
    <xf numFmtId="0" fontId="0" fillId="0" borderId="6" xfId="0" applyFont="1" applyBorder="1" applyAlignment="1">
      <alignment horizontal="center"/>
    </xf>
  </cellXfs>
  <cellStyles count="1">
    <cellStyle name="Normal" xfId="0" builtinId="0"/>
  </cellStyles>
  <dxfs count="1">
    <dxf>
      <fill>
        <patternFill patternType="solid">
          <fgColor rgb="FFFF0000"/>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community.secop.gov.co/Public/Tendering/ContractNoticePhases/View?PPI=CO1.PPI.29547913&amp;isFromPublicArea=True&amp;isModal=False" TargetMode="External"/><Relationship Id="rId2" Type="http://schemas.openxmlformats.org/officeDocument/2006/relationships/hyperlink" Target="https://community.secop.gov.co/Public/Tendering/ContractNoticePhases/View?PPI=CO1.PPI.29548714&amp;isFromPublicArea=True&amp;isModal=False" TargetMode="External"/><Relationship Id="rId1" Type="http://schemas.openxmlformats.org/officeDocument/2006/relationships/hyperlink" Target="https://community.secop.gov.co/Public/Tendering/ContractNoticePhases/View?PPI=CO1.PPI.29542756&amp;isFromPublicArea=True&amp;isModal=False" TargetMode="External"/><Relationship Id="rId6" Type="http://schemas.openxmlformats.org/officeDocument/2006/relationships/printerSettings" Target="../printerSettings/printerSettings1.bin"/><Relationship Id="rId5" Type="http://schemas.openxmlformats.org/officeDocument/2006/relationships/hyperlink" Target="https://community.secop.gov.co/Public/Tendering/ContractNoticePhases/View?PPI=CO1.PPI.29577419&amp;isFromPublicArea=True&amp;isModal=False" TargetMode="External"/><Relationship Id="rId4" Type="http://schemas.openxmlformats.org/officeDocument/2006/relationships/hyperlink" Target="https://community.secop.gov.co/Public/Tendering/ContractNoticePhases/View?PPI=CO1.PPI.29566635&amp;isFromPublicArea=True&amp;isModal=False"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CS7"/>
  <sheetViews>
    <sheetView tabSelected="1" zoomScale="80" zoomScaleNormal="80" workbookViewId="0">
      <pane xSplit="4" ySplit="2" topLeftCell="AU3" activePane="bottomRight" state="frozen"/>
      <selection pane="topRight" activeCell="K1" sqref="K1"/>
      <selection pane="bottomLeft" activeCell="A3" sqref="A3"/>
      <selection pane="bottomRight" activeCell="BF2" sqref="BF1:BF1048576"/>
    </sheetView>
  </sheetViews>
  <sheetFormatPr baseColWidth="10" defaultColWidth="14.42578125" defaultRowHeight="15" customHeight="1" x14ac:dyDescent="0.25"/>
  <cols>
    <col min="1" max="1" width="25.28515625" customWidth="1"/>
    <col min="2" max="2" width="17.140625" customWidth="1"/>
    <col min="3" max="3" width="15.7109375" customWidth="1"/>
    <col min="4" max="4" width="11.5703125" customWidth="1"/>
    <col min="5" max="5" width="12.5703125" customWidth="1"/>
    <col min="7" max="7" width="13.42578125" customWidth="1"/>
    <col min="8" max="8" width="12" customWidth="1"/>
    <col min="9" max="9" width="12.5703125" customWidth="1"/>
    <col min="10" max="10" width="20" customWidth="1"/>
    <col min="11" max="11" width="14" customWidth="1"/>
    <col min="12" max="12" width="12" customWidth="1"/>
    <col min="13" max="13" width="20.140625" customWidth="1"/>
    <col min="14" max="14" width="29.140625" customWidth="1"/>
    <col min="15" max="15" width="45" customWidth="1"/>
    <col min="16" max="16" width="16.28515625" customWidth="1"/>
    <col min="17" max="17" width="13.5703125" customWidth="1"/>
    <col min="18" max="18" width="14" customWidth="1"/>
    <col min="19" max="20" width="21.28515625" customWidth="1"/>
    <col min="21" max="23" width="19.140625" customWidth="1"/>
    <col min="24" max="24" width="26" customWidth="1"/>
    <col min="25" max="25" width="19.140625" customWidth="1"/>
    <col min="26" max="26" width="21.42578125" customWidth="1"/>
    <col min="27" max="30" width="19.140625" customWidth="1"/>
    <col min="31" max="31" width="31" customWidth="1"/>
    <col min="32" max="33" width="14.5703125" customWidth="1"/>
    <col min="34" max="34" width="14.140625" customWidth="1"/>
    <col min="35" max="35" width="16" customWidth="1"/>
    <col min="36" max="36" width="16.5703125" customWidth="1"/>
    <col min="37" max="37" width="14.5703125" customWidth="1"/>
    <col min="38" max="38" width="20.7109375" customWidth="1"/>
    <col min="39" max="39" width="11.85546875" customWidth="1"/>
    <col min="40" max="40" width="19.7109375" customWidth="1"/>
    <col min="41" max="42" width="11.85546875" customWidth="1"/>
    <col min="43" max="43" width="31.5703125" customWidth="1"/>
    <col min="44" max="44" width="13.5703125" customWidth="1"/>
    <col min="45" max="45" width="13.7109375" customWidth="1"/>
    <col min="46" max="46" width="16.42578125" customWidth="1"/>
    <col min="47" max="47" width="14.7109375" customWidth="1"/>
    <col min="48" max="49" width="13.7109375" customWidth="1"/>
    <col min="51" max="51" width="15.7109375" customWidth="1"/>
    <col min="52" max="52" width="20.7109375" customWidth="1"/>
    <col min="53" max="53" width="18" customWidth="1"/>
    <col min="54" max="54" width="17.140625" customWidth="1"/>
    <col min="55" max="55" width="10.7109375" customWidth="1"/>
    <col min="56" max="56" width="13.85546875" customWidth="1"/>
    <col min="57" max="57" width="15.85546875" customWidth="1"/>
    <col min="58" max="58" width="21.140625" customWidth="1"/>
    <col min="59" max="59" width="16.42578125" customWidth="1"/>
    <col min="60" max="62" width="13.5703125" customWidth="1"/>
    <col min="63" max="63" width="16.140625" customWidth="1"/>
    <col min="64" max="64" width="15.5703125" customWidth="1"/>
    <col min="65" max="65" width="14.140625" customWidth="1"/>
    <col min="66" max="66" width="14.5703125" customWidth="1"/>
    <col min="67" max="67" width="15" customWidth="1"/>
    <col min="68" max="68" width="12.7109375" customWidth="1"/>
    <col min="69" max="69" width="16.5703125" customWidth="1"/>
    <col min="70" max="70" width="18.140625" customWidth="1"/>
    <col min="71" max="71" width="15.5703125" customWidth="1"/>
    <col min="72" max="79" width="11.42578125" customWidth="1"/>
    <col min="80" max="80" width="19.7109375" customWidth="1"/>
    <col min="81" max="81" width="15.5703125" customWidth="1"/>
    <col min="82" max="82" width="13.85546875" customWidth="1"/>
    <col min="83" max="83" width="15.28515625" customWidth="1"/>
    <col min="84" max="86" width="11.42578125" customWidth="1"/>
    <col min="87" max="87" width="13.7109375" customWidth="1"/>
    <col min="88" max="88" width="12.85546875" customWidth="1"/>
    <col min="89" max="89" width="15.7109375" customWidth="1"/>
    <col min="90" max="90" width="22" customWidth="1"/>
    <col min="91" max="91" width="13.42578125" customWidth="1"/>
    <col min="92" max="92" width="18.85546875" customWidth="1"/>
    <col min="93" max="93" width="22.42578125" customWidth="1"/>
    <col min="94" max="94" width="16.28515625" customWidth="1"/>
    <col min="95" max="95" width="17.7109375" customWidth="1"/>
    <col min="96" max="96" width="18.28515625" customWidth="1"/>
    <col min="97" max="97" width="14.140625" customWidth="1"/>
  </cols>
  <sheetData>
    <row r="1" spans="1:97" ht="29.25" hidden="1" customHeight="1" x14ac:dyDescent="0.25">
      <c r="A1" s="67"/>
      <c r="B1" s="67"/>
      <c r="C1" s="67"/>
      <c r="D1" s="67"/>
      <c r="E1" s="67"/>
      <c r="F1" s="67"/>
      <c r="G1" s="67"/>
      <c r="H1" s="67"/>
      <c r="I1" s="67"/>
      <c r="J1" s="67"/>
      <c r="K1" s="67"/>
      <c r="L1" s="67"/>
      <c r="M1" s="67"/>
      <c r="N1" s="67"/>
      <c r="O1" s="67"/>
      <c r="P1" s="67"/>
      <c r="Q1" s="67"/>
      <c r="R1" s="67"/>
      <c r="S1" s="67"/>
      <c r="T1" s="67"/>
      <c r="U1" s="67"/>
      <c r="V1" s="67"/>
      <c r="W1" s="67"/>
      <c r="X1" s="67"/>
      <c r="Y1" s="67"/>
      <c r="Z1" s="67"/>
      <c r="AA1" s="67"/>
      <c r="AB1" s="67"/>
      <c r="AC1" s="67"/>
      <c r="AD1" s="67"/>
      <c r="AE1" s="67"/>
      <c r="AF1" s="67"/>
      <c r="AG1" s="67"/>
      <c r="AH1" s="67"/>
      <c r="AI1" s="67"/>
      <c r="AJ1" s="67"/>
      <c r="AK1" s="67"/>
      <c r="AL1" s="67"/>
      <c r="AM1" s="67"/>
      <c r="AN1" s="67"/>
      <c r="AO1" s="67"/>
      <c r="AP1" s="67"/>
      <c r="AQ1" s="67"/>
      <c r="AR1" s="67"/>
      <c r="AS1" s="67"/>
      <c r="AT1" s="67"/>
      <c r="AU1" s="67"/>
      <c r="AV1" s="67"/>
      <c r="AW1" s="67"/>
      <c r="AX1" s="67"/>
      <c r="AY1" s="67"/>
      <c r="AZ1" s="67"/>
      <c r="BA1" s="67"/>
      <c r="BB1" s="67"/>
      <c r="BC1" s="67"/>
      <c r="BD1" s="67"/>
      <c r="BE1" s="67"/>
      <c r="BF1" s="67"/>
      <c r="BG1" s="64" t="s">
        <v>0</v>
      </c>
      <c r="BH1" s="65"/>
      <c r="BI1" s="65"/>
      <c r="BJ1" s="65"/>
      <c r="BK1" s="65"/>
      <c r="BL1" s="65"/>
      <c r="BM1" s="65"/>
      <c r="BN1" s="65"/>
      <c r="BO1" s="65"/>
      <c r="BP1" s="65"/>
      <c r="BQ1" s="65"/>
      <c r="BR1" s="65"/>
      <c r="BS1" s="65"/>
      <c r="BT1" s="65"/>
      <c r="BU1" s="65"/>
      <c r="BV1" s="65"/>
      <c r="BW1" s="65"/>
      <c r="BX1" s="65"/>
      <c r="BY1" s="65"/>
      <c r="BZ1" s="65"/>
      <c r="CA1" s="65"/>
      <c r="CB1" s="65"/>
      <c r="CC1" s="65"/>
      <c r="CD1" s="65"/>
      <c r="CE1" s="65"/>
      <c r="CF1" s="65"/>
      <c r="CG1" s="65"/>
      <c r="CH1" s="65"/>
      <c r="CI1" s="65"/>
      <c r="CJ1" s="65"/>
      <c r="CK1" s="65"/>
      <c r="CL1" s="65"/>
      <c r="CM1" s="65"/>
      <c r="CN1" s="65"/>
      <c r="CO1" s="65"/>
      <c r="CP1" s="65"/>
      <c r="CQ1" s="65"/>
      <c r="CR1" s="65"/>
      <c r="CS1" s="66"/>
    </row>
    <row r="2" spans="1:97" ht="48" customHeight="1" x14ac:dyDescent="0.25">
      <c r="A2" s="1" t="s">
        <v>1</v>
      </c>
      <c r="B2" s="1" t="s">
        <v>2</v>
      </c>
      <c r="C2" s="1" t="s">
        <v>3</v>
      </c>
      <c r="D2" s="1" t="s">
        <v>4</v>
      </c>
      <c r="E2" s="1" t="s">
        <v>5</v>
      </c>
      <c r="F2" s="1" t="s">
        <v>6</v>
      </c>
      <c r="G2" s="1" t="s">
        <v>7</v>
      </c>
      <c r="H2" s="1" t="s">
        <v>8</v>
      </c>
      <c r="I2" s="1" t="s">
        <v>9</v>
      </c>
      <c r="J2" s="1" t="s">
        <v>10</v>
      </c>
      <c r="K2" s="1" t="s">
        <v>11</v>
      </c>
      <c r="L2" s="1" t="s">
        <v>12</v>
      </c>
      <c r="M2" s="1" t="s">
        <v>13</v>
      </c>
      <c r="N2" s="1" t="s">
        <v>14</v>
      </c>
      <c r="O2" s="1" t="s">
        <v>15</v>
      </c>
      <c r="P2" s="1" t="s">
        <v>16</v>
      </c>
      <c r="Q2" s="1" t="s">
        <v>17</v>
      </c>
      <c r="R2" s="2" t="s">
        <v>18</v>
      </c>
      <c r="S2" s="3" t="s">
        <v>19</v>
      </c>
      <c r="T2" s="1" t="s">
        <v>20</v>
      </c>
      <c r="U2" s="3" t="s">
        <v>21</v>
      </c>
      <c r="V2" s="3" t="s">
        <v>22</v>
      </c>
      <c r="W2" s="4" t="s">
        <v>23</v>
      </c>
      <c r="X2" s="5" t="s">
        <v>24</v>
      </c>
      <c r="Y2" s="6" t="s">
        <v>25</v>
      </c>
      <c r="Z2" s="6" t="s">
        <v>26</v>
      </c>
      <c r="AA2" s="6" t="s">
        <v>27</v>
      </c>
      <c r="AB2" s="6" t="s">
        <v>28</v>
      </c>
      <c r="AC2" s="6" t="s">
        <v>29</v>
      </c>
      <c r="AD2" s="6" t="s">
        <v>30</v>
      </c>
      <c r="AE2" s="1" t="s">
        <v>31</v>
      </c>
      <c r="AF2" s="1" t="s">
        <v>32</v>
      </c>
      <c r="AG2" s="1" t="s">
        <v>33</v>
      </c>
      <c r="AH2" s="1" t="s">
        <v>34</v>
      </c>
      <c r="AI2" s="1" t="s">
        <v>35</v>
      </c>
      <c r="AJ2" s="1" t="s">
        <v>36</v>
      </c>
      <c r="AK2" s="1" t="s">
        <v>37</v>
      </c>
      <c r="AL2" s="1" t="s">
        <v>38</v>
      </c>
      <c r="AM2" s="6" t="s">
        <v>39</v>
      </c>
      <c r="AN2" s="6" t="s">
        <v>40</v>
      </c>
      <c r="AO2" s="6" t="s">
        <v>41</v>
      </c>
      <c r="AP2" s="1" t="s">
        <v>42</v>
      </c>
      <c r="AQ2" s="54" t="s">
        <v>43</v>
      </c>
      <c r="AR2" s="1" t="s">
        <v>44</v>
      </c>
      <c r="AS2" s="1" t="s">
        <v>45</v>
      </c>
      <c r="AT2" s="6" t="s">
        <v>46</v>
      </c>
      <c r="AU2" s="6" t="s">
        <v>47</v>
      </c>
      <c r="AV2" s="6" t="s">
        <v>48</v>
      </c>
      <c r="AW2" s="6" t="s">
        <v>49</v>
      </c>
      <c r="AX2" s="2" t="s">
        <v>50</v>
      </c>
      <c r="AY2" s="1" t="s">
        <v>51</v>
      </c>
      <c r="AZ2" s="1" t="s">
        <v>52</v>
      </c>
      <c r="BA2" s="1" t="s">
        <v>53</v>
      </c>
      <c r="BB2" s="6" t="s">
        <v>54</v>
      </c>
      <c r="BC2" s="6" t="s">
        <v>55</v>
      </c>
      <c r="BD2" s="6" t="s">
        <v>56</v>
      </c>
      <c r="BE2" s="6" t="s">
        <v>57</v>
      </c>
      <c r="BF2" s="6" t="s">
        <v>31</v>
      </c>
      <c r="BG2" s="6" t="s">
        <v>58</v>
      </c>
      <c r="BH2" s="6" t="s">
        <v>59</v>
      </c>
      <c r="BI2" s="6" t="s">
        <v>60</v>
      </c>
      <c r="BJ2" s="6" t="s">
        <v>61</v>
      </c>
      <c r="BK2" s="6" t="s">
        <v>62</v>
      </c>
      <c r="BL2" s="6" t="s">
        <v>63</v>
      </c>
      <c r="BM2" s="6" t="s">
        <v>64</v>
      </c>
      <c r="BN2" s="6" t="s">
        <v>65</v>
      </c>
      <c r="BO2" s="6" t="s">
        <v>66</v>
      </c>
      <c r="BP2" s="6" t="s">
        <v>67</v>
      </c>
      <c r="BQ2" s="6" t="s">
        <v>68</v>
      </c>
      <c r="BR2" s="6" t="s">
        <v>69</v>
      </c>
      <c r="BS2" s="7" t="s">
        <v>70</v>
      </c>
      <c r="BT2" s="6" t="s">
        <v>71</v>
      </c>
      <c r="BU2" s="6" t="s">
        <v>72</v>
      </c>
      <c r="BV2" s="8">
        <v>45658</v>
      </c>
      <c r="BW2" s="9"/>
      <c r="BX2" s="9"/>
      <c r="BY2" s="9"/>
      <c r="BZ2" s="9"/>
      <c r="CA2" s="9"/>
      <c r="CB2" s="9" t="s">
        <v>73</v>
      </c>
      <c r="CC2" s="9" t="s">
        <v>74</v>
      </c>
      <c r="CD2" s="9" t="s">
        <v>75</v>
      </c>
      <c r="CE2" s="9" t="s">
        <v>76</v>
      </c>
      <c r="CF2" s="9" t="s">
        <v>77</v>
      </c>
      <c r="CG2" s="9" t="s">
        <v>78</v>
      </c>
      <c r="CH2" s="9" t="s">
        <v>79</v>
      </c>
      <c r="CI2" s="9" t="s">
        <v>80</v>
      </c>
      <c r="CJ2" s="9" t="s">
        <v>81</v>
      </c>
      <c r="CK2" s="9" t="s">
        <v>82</v>
      </c>
      <c r="CL2" s="9" t="s">
        <v>83</v>
      </c>
      <c r="CM2" s="10" t="s">
        <v>84</v>
      </c>
      <c r="CN2" s="9" t="s">
        <v>85</v>
      </c>
      <c r="CO2" s="9" t="s">
        <v>86</v>
      </c>
      <c r="CP2" s="9" t="s">
        <v>87</v>
      </c>
      <c r="CQ2" s="9" t="s">
        <v>88</v>
      </c>
      <c r="CR2" s="9" t="s">
        <v>89</v>
      </c>
      <c r="CS2" s="9" t="s">
        <v>90</v>
      </c>
    </row>
    <row r="3" spans="1:97" ht="88.5" customHeight="1" x14ac:dyDescent="0.25">
      <c r="A3" s="12" t="s">
        <v>91</v>
      </c>
      <c r="B3" s="11" t="s">
        <v>92</v>
      </c>
      <c r="C3" s="11" t="s">
        <v>93</v>
      </c>
      <c r="D3" s="13" t="s">
        <v>94</v>
      </c>
      <c r="E3" s="14">
        <v>45322</v>
      </c>
      <c r="F3" s="11" t="s">
        <v>95</v>
      </c>
      <c r="G3" s="11" t="s">
        <v>96</v>
      </c>
      <c r="H3" s="11" t="s">
        <v>97</v>
      </c>
      <c r="I3" s="14">
        <f t="shared" ref="I3:I7" si="0">E3</f>
        <v>45322</v>
      </c>
      <c r="J3" s="11" t="s">
        <v>98</v>
      </c>
      <c r="K3" s="11" t="s">
        <v>99</v>
      </c>
      <c r="L3" s="11" t="s">
        <v>100</v>
      </c>
      <c r="M3" s="11">
        <v>4</v>
      </c>
      <c r="N3" s="11" t="s">
        <v>101</v>
      </c>
      <c r="O3" s="11" t="s">
        <v>102</v>
      </c>
      <c r="P3" s="11" t="s">
        <v>103</v>
      </c>
      <c r="Q3" s="11">
        <v>8</v>
      </c>
      <c r="R3" s="14">
        <v>45320</v>
      </c>
      <c r="S3" s="15">
        <v>34894560</v>
      </c>
      <c r="T3" s="11" t="s">
        <v>104</v>
      </c>
      <c r="U3" s="15">
        <v>34894560</v>
      </c>
      <c r="V3" s="15">
        <v>8723640</v>
      </c>
      <c r="W3" s="11" t="s">
        <v>97</v>
      </c>
      <c r="X3" s="11">
        <v>0</v>
      </c>
      <c r="Y3" s="16">
        <f t="shared" ref="Y3:Y7" si="1">U3+X3</f>
        <v>34894560</v>
      </c>
      <c r="Z3" s="11" t="s">
        <v>97</v>
      </c>
      <c r="AA3" s="11" t="s">
        <v>97</v>
      </c>
      <c r="AB3" s="11" t="s">
        <v>97</v>
      </c>
      <c r="AC3" s="11" t="s">
        <v>97</v>
      </c>
      <c r="AD3" s="11" t="s">
        <v>97</v>
      </c>
      <c r="AE3" s="11" t="s">
        <v>105</v>
      </c>
      <c r="AF3" s="17" t="s">
        <v>106</v>
      </c>
      <c r="AG3" s="17" t="s">
        <v>107</v>
      </c>
      <c r="AH3" s="11" t="s">
        <v>108</v>
      </c>
      <c r="AI3" s="11" t="s">
        <v>109</v>
      </c>
      <c r="AJ3" s="11" t="s">
        <v>109</v>
      </c>
      <c r="AK3" s="17" t="s">
        <v>110</v>
      </c>
      <c r="AL3" s="17" t="s">
        <v>111</v>
      </c>
      <c r="AM3" s="17" t="s">
        <v>97</v>
      </c>
      <c r="AN3" s="11" t="s">
        <v>97</v>
      </c>
      <c r="AO3" s="11" t="s">
        <v>97</v>
      </c>
      <c r="AP3" s="11" t="s">
        <v>148</v>
      </c>
      <c r="AQ3" s="11" t="s">
        <v>112</v>
      </c>
      <c r="AR3" s="11">
        <v>4</v>
      </c>
      <c r="AS3" s="14">
        <v>45322</v>
      </c>
      <c r="AT3" s="11" t="s">
        <v>97</v>
      </c>
      <c r="AU3" s="11" t="s">
        <v>97</v>
      </c>
      <c r="AV3" s="11" t="s">
        <v>97</v>
      </c>
      <c r="AW3" s="11" t="s">
        <v>97</v>
      </c>
      <c r="AX3" s="18">
        <v>45323</v>
      </c>
      <c r="AY3" s="18">
        <v>45443</v>
      </c>
      <c r="AZ3" s="11" t="s">
        <v>113</v>
      </c>
      <c r="BA3" s="11" t="s">
        <v>114</v>
      </c>
      <c r="BB3" s="11" t="s">
        <v>97</v>
      </c>
      <c r="BC3" s="11" t="s">
        <v>97</v>
      </c>
      <c r="BD3" s="11" t="s">
        <v>97</v>
      </c>
      <c r="BE3" s="11" t="s">
        <v>97</v>
      </c>
      <c r="BF3" s="19" t="str">
        <f>AE3</f>
        <v>MARIA FERNANDA RODRIGUEZ VELA</v>
      </c>
      <c r="BG3" s="20">
        <f>Y3</f>
        <v>34894560</v>
      </c>
      <c r="BH3" s="20" t="str">
        <f>L3</f>
        <v>2 2. Meses</v>
      </c>
      <c r="BI3" s="21">
        <f>M3</f>
        <v>4</v>
      </c>
      <c r="BJ3" s="21"/>
      <c r="BK3" s="16"/>
      <c r="BL3" s="20"/>
      <c r="BM3" s="20"/>
      <c r="BN3" s="20"/>
      <c r="BO3" s="20"/>
      <c r="BP3" s="20"/>
      <c r="BQ3" s="15"/>
      <c r="BR3" s="22"/>
      <c r="BS3" s="15"/>
      <c r="BT3" s="15"/>
      <c r="BU3" s="11"/>
      <c r="BV3" s="11"/>
      <c r="BW3" s="11"/>
      <c r="BX3" s="11"/>
      <c r="BY3" s="11"/>
      <c r="BZ3" s="11"/>
      <c r="CA3" s="11"/>
      <c r="CB3" s="15">
        <f t="shared" ref="CB3:CB7" si="2">SUM(BJ3:CA3)</f>
        <v>0</v>
      </c>
      <c r="CC3" s="23">
        <f t="shared" ref="CC3:CC7" si="3">CB3/BG3</f>
        <v>0</v>
      </c>
      <c r="CD3" s="24" t="str">
        <f t="shared" ref="CD3:CD7" si="4">IF(CC3=1,"4 4. Pago definitivo","3 3. Pago Parcial")</f>
        <v>3 3. Pago Parcial</v>
      </c>
      <c r="CE3" s="25"/>
      <c r="CF3" s="25"/>
      <c r="CG3" s="25"/>
      <c r="CH3" s="25"/>
      <c r="CI3" s="25"/>
      <c r="CJ3" s="26"/>
      <c r="CK3" s="25"/>
      <c r="CL3" s="25"/>
      <c r="CM3" s="27"/>
      <c r="CN3" s="16"/>
      <c r="CO3" s="16">
        <f>CN3</f>
        <v>0</v>
      </c>
      <c r="CP3" s="20">
        <f t="shared" ref="CP3:CP7" si="5">CB3</f>
        <v>0</v>
      </c>
      <c r="CQ3" s="20">
        <f t="shared" ref="CQ3:CQ7" si="6">BG3-CB3</f>
        <v>34894560</v>
      </c>
      <c r="CR3" s="11"/>
      <c r="CS3" s="11"/>
    </row>
    <row r="4" spans="1:97" ht="81.75" customHeight="1" x14ac:dyDescent="0.25">
      <c r="A4" s="29" t="s">
        <v>115</v>
      </c>
      <c r="B4" s="28" t="s">
        <v>92</v>
      </c>
      <c r="C4" s="28" t="s">
        <v>116</v>
      </c>
      <c r="D4" s="30" t="s">
        <v>117</v>
      </c>
      <c r="E4" s="31">
        <v>45322</v>
      </c>
      <c r="F4" s="28" t="s">
        <v>95</v>
      </c>
      <c r="G4" s="28" t="s">
        <v>96</v>
      </c>
      <c r="H4" s="45" t="s">
        <v>97</v>
      </c>
      <c r="I4" s="31">
        <f t="shared" si="0"/>
        <v>45322</v>
      </c>
      <c r="J4" s="45" t="s">
        <v>118</v>
      </c>
      <c r="K4" s="28" t="s">
        <v>99</v>
      </c>
      <c r="L4" s="28" t="s">
        <v>100</v>
      </c>
      <c r="M4" s="28">
        <v>4</v>
      </c>
      <c r="N4" s="45" t="s">
        <v>101</v>
      </c>
      <c r="O4" s="28" t="s">
        <v>102</v>
      </c>
      <c r="P4" s="28" t="s">
        <v>103</v>
      </c>
      <c r="Q4" s="28">
        <v>7</v>
      </c>
      <c r="R4" s="31">
        <v>45320</v>
      </c>
      <c r="S4" s="32">
        <v>34894560</v>
      </c>
      <c r="T4" s="28" t="s">
        <v>104</v>
      </c>
      <c r="U4" s="32">
        <v>34894560</v>
      </c>
      <c r="V4" s="32">
        <v>8723640</v>
      </c>
      <c r="W4" s="28" t="s">
        <v>97</v>
      </c>
      <c r="X4" s="45">
        <v>0</v>
      </c>
      <c r="Y4" s="33">
        <f t="shared" si="1"/>
        <v>34894560</v>
      </c>
      <c r="Z4" s="28" t="s">
        <v>97</v>
      </c>
      <c r="AA4" s="28" t="s">
        <v>97</v>
      </c>
      <c r="AB4" s="28" t="s">
        <v>97</v>
      </c>
      <c r="AC4" s="28" t="s">
        <v>97</v>
      </c>
      <c r="AD4" s="28" t="s">
        <v>97</v>
      </c>
      <c r="AE4" s="45" t="s">
        <v>119</v>
      </c>
      <c r="AF4" s="34" t="s">
        <v>106</v>
      </c>
      <c r="AG4" s="34" t="s">
        <v>107</v>
      </c>
      <c r="AH4" s="28" t="s">
        <v>108</v>
      </c>
      <c r="AI4" s="28" t="s">
        <v>109</v>
      </c>
      <c r="AJ4" s="28" t="s">
        <v>109</v>
      </c>
      <c r="AK4" s="50" t="s">
        <v>110</v>
      </c>
      <c r="AL4" s="34" t="s">
        <v>111</v>
      </c>
      <c r="AM4" s="50" t="s">
        <v>97</v>
      </c>
      <c r="AN4" s="28" t="s">
        <v>97</v>
      </c>
      <c r="AO4" s="28" t="s">
        <v>97</v>
      </c>
      <c r="AP4" s="28" t="s">
        <v>148</v>
      </c>
      <c r="AQ4" s="28" t="s">
        <v>120</v>
      </c>
      <c r="AR4" s="28">
        <v>5</v>
      </c>
      <c r="AS4" s="31">
        <v>45322</v>
      </c>
      <c r="AT4" s="45" t="s">
        <v>97</v>
      </c>
      <c r="AU4" s="45" t="s">
        <v>97</v>
      </c>
      <c r="AV4" s="45" t="s">
        <v>97</v>
      </c>
      <c r="AW4" s="45" t="s">
        <v>97</v>
      </c>
      <c r="AX4" s="35">
        <v>45323</v>
      </c>
      <c r="AY4" s="35">
        <v>45443</v>
      </c>
      <c r="AZ4" s="28" t="s">
        <v>113</v>
      </c>
      <c r="BA4" s="28" t="s">
        <v>114</v>
      </c>
      <c r="BB4" s="28" t="s">
        <v>97</v>
      </c>
      <c r="BC4" s="28" t="s">
        <v>97</v>
      </c>
      <c r="BD4" s="28" t="s">
        <v>97</v>
      </c>
      <c r="BE4" s="28" t="s">
        <v>97</v>
      </c>
      <c r="BF4" s="6" t="str">
        <f>AE4</f>
        <v xml:space="preserve">GINA CATHERINE VANEGAS SOLANO </v>
      </c>
      <c r="BG4" s="36">
        <f>Y4</f>
        <v>34894560</v>
      </c>
      <c r="BH4" s="36" t="str">
        <f>L4</f>
        <v>2 2. Meses</v>
      </c>
      <c r="BI4" s="37">
        <f>M4</f>
        <v>4</v>
      </c>
      <c r="BJ4" s="37"/>
      <c r="BK4" s="33"/>
      <c r="BL4" s="36"/>
      <c r="BM4" s="36"/>
      <c r="BN4" s="36"/>
      <c r="BO4" s="36"/>
      <c r="BP4" s="36"/>
      <c r="BQ4" s="32"/>
      <c r="BR4" s="38"/>
      <c r="BS4" s="32"/>
      <c r="BT4" s="32"/>
      <c r="BU4" s="39"/>
      <c r="BV4" s="28"/>
      <c r="BW4" s="28"/>
      <c r="BX4" s="28"/>
      <c r="BY4" s="28"/>
      <c r="BZ4" s="28"/>
      <c r="CA4" s="28"/>
      <c r="CB4" s="32">
        <f t="shared" si="2"/>
        <v>0</v>
      </c>
      <c r="CC4" s="40">
        <f t="shared" si="3"/>
        <v>0</v>
      </c>
      <c r="CD4" s="41" t="str">
        <f t="shared" si="4"/>
        <v>3 3. Pago Parcial</v>
      </c>
      <c r="CE4" s="42"/>
      <c r="CF4" s="42"/>
      <c r="CG4" s="42"/>
      <c r="CH4" s="42"/>
      <c r="CI4" s="42"/>
      <c r="CJ4" s="42"/>
      <c r="CK4" s="42"/>
      <c r="CL4" s="42"/>
      <c r="CM4" s="43"/>
      <c r="CN4" s="33"/>
      <c r="CO4" s="33">
        <f>CN4</f>
        <v>0</v>
      </c>
      <c r="CP4" s="36">
        <f t="shared" si="5"/>
        <v>0</v>
      </c>
      <c r="CQ4" s="36">
        <f t="shared" si="6"/>
        <v>34894560</v>
      </c>
      <c r="CR4" s="28"/>
      <c r="CS4" s="28"/>
    </row>
    <row r="5" spans="1:97" ht="105" customHeight="1" x14ac:dyDescent="0.25">
      <c r="A5" s="29" t="s">
        <v>121</v>
      </c>
      <c r="B5" s="45" t="s">
        <v>92</v>
      </c>
      <c r="C5" s="45" t="s">
        <v>122</v>
      </c>
      <c r="D5" s="30" t="s">
        <v>123</v>
      </c>
      <c r="E5" s="46">
        <v>45321</v>
      </c>
      <c r="F5" s="45" t="s">
        <v>95</v>
      </c>
      <c r="G5" s="45" t="s">
        <v>96</v>
      </c>
      <c r="H5" s="45" t="s">
        <v>97</v>
      </c>
      <c r="I5" s="46">
        <f t="shared" si="0"/>
        <v>45321</v>
      </c>
      <c r="J5" s="45" t="s">
        <v>124</v>
      </c>
      <c r="K5" s="45" t="s">
        <v>99</v>
      </c>
      <c r="L5" s="45" t="s">
        <v>100</v>
      </c>
      <c r="M5" s="45">
        <v>4</v>
      </c>
      <c r="N5" s="45" t="s">
        <v>101</v>
      </c>
      <c r="O5" s="45" t="s">
        <v>125</v>
      </c>
      <c r="P5" s="45" t="s">
        <v>126</v>
      </c>
      <c r="Q5" s="45">
        <v>12</v>
      </c>
      <c r="R5" s="46">
        <v>45320</v>
      </c>
      <c r="S5" s="47">
        <v>34894560</v>
      </c>
      <c r="T5" s="45" t="s">
        <v>104</v>
      </c>
      <c r="U5" s="47">
        <v>34894560</v>
      </c>
      <c r="V5" s="47">
        <v>8723640</v>
      </c>
      <c r="W5" s="45" t="s">
        <v>97</v>
      </c>
      <c r="X5" s="45">
        <v>0</v>
      </c>
      <c r="Y5" s="48">
        <f t="shared" si="1"/>
        <v>34894560</v>
      </c>
      <c r="Z5" s="45" t="s">
        <v>97</v>
      </c>
      <c r="AA5" s="45" t="s">
        <v>97</v>
      </c>
      <c r="AB5" s="45" t="s">
        <v>97</v>
      </c>
      <c r="AC5" s="45" t="s">
        <v>97</v>
      </c>
      <c r="AD5" s="45" t="s">
        <v>97</v>
      </c>
      <c r="AE5" s="45" t="s">
        <v>127</v>
      </c>
      <c r="AF5" s="50" t="s">
        <v>106</v>
      </c>
      <c r="AG5" s="50" t="s">
        <v>107</v>
      </c>
      <c r="AH5" s="45" t="s">
        <v>108</v>
      </c>
      <c r="AI5" s="45" t="s">
        <v>109</v>
      </c>
      <c r="AJ5" s="45" t="s">
        <v>109</v>
      </c>
      <c r="AK5" s="50" t="s">
        <v>110</v>
      </c>
      <c r="AL5" s="50" t="s">
        <v>111</v>
      </c>
      <c r="AM5" s="50" t="s">
        <v>97</v>
      </c>
      <c r="AN5" s="45" t="s">
        <v>97</v>
      </c>
      <c r="AO5" s="45" t="s">
        <v>97</v>
      </c>
      <c r="AP5" s="45" t="s">
        <v>148</v>
      </c>
      <c r="AQ5" s="45" t="s">
        <v>128</v>
      </c>
      <c r="AR5" s="45">
        <v>6</v>
      </c>
      <c r="AS5" s="46">
        <v>45322</v>
      </c>
      <c r="AT5" s="45" t="s">
        <v>97</v>
      </c>
      <c r="AU5" s="45" t="s">
        <v>97</v>
      </c>
      <c r="AV5" s="45" t="s">
        <v>97</v>
      </c>
      <c r="AW5" s="45" t="s">
        <v>97</v>
      </c>
      <c r="AX5" s="51">
        <v>45323</v>
      </c>
      <c r="AY5" s="51">
        <v>45443</v>
      </c>
      <c r="AZ5" s="45" t="s">
        <v>113</v>
      </c>
      <c r="BA5" s="45" t="s">
        <v>114</v>
      </c>
      <c r="BB5" s="45" t="s">
        <v>97</v>
      </c>
      <c r="BC5" s="45" t="s">
        <v>97</v>
      </c>
      <c r="BD5" s="45" t="s">
        <v>97</v>
      </c>
      <c r="BE5" s="45" t="s">
        <v>97</v>
      </c>
      <c r="BF5" s="49" t="str">
        <f>AE5</f>
        <v>MAGNERY EDITH VARGAS MORALES</v>
      </c>
      <c r="BG5" s="36">
        <f>Y5</f>
        <v>34894560</v>
      </c>
      <c r="BH5" s="36" t="str">
        <f>L5</f>
        <v>2 2. Meses</v>
      </c>
      <c r="BI5" s="37">
        <f>M5</f>
        <v>4</v>
      </c>
      <c r="BJ5" s="37"/>
      <c r="BK5" s="48"/>
      <c r="BL5" s="36"/>
      <c r="BM5" s="36"/>
      <c r="BN5" s="36"/>
      <c r="BO5" s="36"/>
      <c r="BP5" s="36"/>
      <c r="BQ5" s="47"/>
      <c r="BR5" s="38"/>
      <c r="BS5" s="47"/>
      <c r="BT5" s="47"/>
      <c r="BU5" s="45"/>
      <c r="BV5" s="45"/>
      <c r="BW5" s="45"/>
      <c r="BX5" s="45"/>
      <c r="BY5" s="45"/>
      <c r="BZ5" s="45"/>
      <c r="CA5" s="45"/>
      <c r="CB5" s="47">
        <f t="shared" si="2"/>
        <v>0</v>
      </c>
      <c r="CC5" s="40">
        <f t="shared" si="3"/>
        <v>0</v>
      </c>
      <c r="CD5" s="52" t="str">
        <f t="shared" si="4"/>
        <v>3 3. Pago Parcial</v>
      </c>
      <c r="CE5" s="42"/>
      <c r="CF5" s="42"/>
      <c r="CG5" s="42"/>
      <c r="CH5" s="42"/>
      <c r="CI5" s="42"/>
      <c r="CJ5" s="42"/>
      <c r="CK5" s="42"/>
      <c r="CL5" s="42"/>
      <c r="CM5" s="43"/>
      <c r="CN5" s="48"/>
      <c r="CO5" s="48">
        <f>CN5</f>
        <v>0</v>
      </c>
      <c r="CP5" s="36">
        <f t="shared" si="5"/>
        <v>0</v>
      </c>
      <c r="CQ5" s="36">
        <f t="shared" si="6"/>
        <v>34894560</v>
      </c>
      <c r="CR5" s="45"/>
      <c r="CS5" s="45"/>
    </row>
    <row r="6" spans="1:97" ht="81.75" customHeight="1" x14ac:dyDescent="0.25">
      <c r="A6" s="44" t="s">
        <v>129</v>
      </c>
      <c r="B6" s="28" t="s">
        <v>92</v>
      </c>
      <c r="C6" s="28" t="s">
        <v>130</v>
      </c>
      <c r="D6" s="30" t="s">
        <v>131</v>
      </c>
      <c r="E6" s="31">
        <v>45322</v>
      </c>
      <c r="F6" s="28" t="s">
        <v>95</v>
      </c>
      <c r="G6" s="28" t="s">
        <v>96</v>
      </c>
      <c r="H6" s="28" t="s">
        <v>97</v>
      </c>
      <c r="I6" s="31">
        <f t="shared" si="0"/>
        <v>45322</v>
      </c>
      <c r="J6" s="28" t="s">
        <v>132</v>
      </c>
      <c r="K6" s="28" t="s">
        <v>99</v>
      </c>
      <c r="L6" s="28" t="s">
        <v>100</v>
      </c>
      <c r="M6" s="28">
        <v>4</v>
      </c>
      <c r="N6" s="28" t="s">
        <v>133</v>
      </c>
      <c r="O6" s="28" t="s">
        <v>134</v>
      </c>
      <c r="P6" s="28" t="s">
        <v>97</v>
      </c>
      <c r="Q6" s="28">
        <v>11</v>
      </c>
      <c r="R6" s="31">
        <v>45320</v>
      </c>
      <c r="S6" s="32">
        <v>34894560</v>
      </c>
      <c r="T6" s="28" t="s">
        <v>104</v>
      </c>
      <c r="U6" s="32">
        <v>34894560</v>
      </c>
      <c r="V6" s="32">
        <v>8723640</v>
      </c>
      <c r="W6" s="46" t="s">
        <v>97</v>
      </c>
      <c r="X6" s="48">
        <v>0</v>
      </c>
      <c r="Y6" s="33">
        <f t="shared" si="1"/>
        <v>34894560</v>
      </c>
      <c r="Z6" s="28" t="s">
        <v>97</v>
      </c>
      <c r="AA6" s="46" t="s">
        <v>97</v>
      </c>
      <c r="AB6" s="28" t="s">
        <v>97</v>
      </c>
      <c r="AC6" s="28" t="s">
        <v>97</v>
      </c>
      <c r="AD6" s="28" t="s">
        <v>97</v>
      </c>
      <c r="AE6" s="49" t="s">
        <v>135</v>
      </c>
      <c r="AF6" s="34" t="s">
        <v>106</v>
      </c>
      <c r="AG6" s="34" t="s">
        <v>107</v>
      </c>
      <c r="AH6" s="46" t="s">
        <v>108</v>
      </c>
      <c r="AI6" s="46" t="s">
        <v>109</v>
      </c>
      <c r="AJ6" s="46" t="s">
        <v>109</v>
      </c>
      <c r="AK6" s="34" t="s">
        <v>110</v>
      </c>
      <c r="AL6" s="34" t="s">
        <v>136</v>
      </c>
      <c r="AM6" s="34" t="s">
        <v>97</v>
      </c>
      <c r="AN6" s="50" t="s">
        <v>97</v>
      </c>
      <c r="AO6" s="50" t="s">
        <v>97</v>
      </c>
      <c r="AP6" s="50" t="s">
        <v>148</v>
      </c>
      <c r="AQ6" s="28" t="s">
        <v>137</v>
      </c>
      <c r="AR6" s="28">
        <v>7</v>
      </c>
      <c r="AS6" s="31">
        <v>45322</v>
      </c>
      <c r="AT6" s="50" t="s">
        <v>97</v>
      </c>
      <c r="AU6" s="46" t="s">
        <v>97</v>
      </c>
      <c r="AV6" s="50" t="s">
        <v>97</v>
      </c>
      <c r="AW6" s="46" t="s">
        <v>97</v>
      </c>
      <c r="AX6" s="35">
        <v>45323</v>
      </c>
      <c r="AY6" s="35">
        <v>45443</v>
      </c>
      <c r="AZ6" s="28" t="s">
        <v>113</v>
      </c>
      <c r="BA6" s="28" t="s">
        <v>114</v>
      </c>
      <c r="BB6" s="28" t="s">
        <v>97</v>
      </c>
      <c r="BC6" s="28" t="s">
        <v>97</v>
      </c>
      <c r="BD6" s="28" t="s">
        <v>97</v>
      </c>
      <c r="BE6" s="28" t="s">
        <v>97</v>
      </c>
      <c r="BF6" s="6" t="str">
        <f>AE6</f>
        <v>LAURA VALENTINA GOMEZ
GUTIERREZ</v>
      </c>
      <c r="BG6" s="36">
        <f>Y6</f>
        <v>34894560</v>
      </c>
      <c r="BH6" s="36" t="str">
        <f>L6</f>
        <v>2 2. Meses</v>
      </c>
      <c r="BI6" s="37">
        <f>M6</f>
        <v>4</v>
      </c>
      <c r="BJ6" s="39"/>
      <c r="BK6" s="33"/>
      <c r="BL6" s="36"/>
      <c r="BM6" s="36"/>
      <c r="BN6" s="36"/>
      <c r="BO6" s="36"/>
      <c r="BP6" s="36"/>
      <c r="BQ6" s="32"/>
      <c r="BR6" s="38"/>
      <c r="BS6" s="32"/>
      <c r="BT6" s="32"/>
      <c r="BU6" s="45"/>
      <c r="BV6" s="28"/>
      <c r="BW6" s="28"/>
      <c r="BX6" s="28"/>
      <c r="BY6" s="28"/>
      <c r="BZ6" s="28"/>
      <c r="CA6" s="28"/>
      <c r="CB6" s="32">
        <f t="shared" si="2"/>
        <v>0</v>
      </c>
      <c r="CC6" s="40">
        <f t="shared" si="3"/>
        <v>0</v>
      </c>
      <c r="CD6" s="41" t="str">
        <f t="shared" si="4"/>
        <v>3 3. Pago Parcial</v>
      </c>
      <c r="CE6" s="42"/>
      <c r="CF6" s="42"/>
      <c r="CG6" s="42"/>
      <c r="CH6" s="42"/>
      <c r="CI6" s="42"/>
      <c r="CJ6" s="42"/>
      <c r="CK6" s="42"/>
      <c r="CL6" s="42"/>
      <c r="CM6" s="43"/>
      <c r="CN6" s="33"/>
      <c r="CO6" s="33">
        <f>CN6</f>
        <v>0</v>
      </c>
      <c r="CP6" s="36">
        <f t="shared" si="5"/>
        <v>0</v>
      </c>
      <c r="CQ6" s="36">
        <f t="shared" si="6"/>
        <v>34894560</v>
      </c>
      <c r="CR6" s="28"/>
      <c r="CS6" s="28"/>
    </row>
    <row r="7" spans="1:97" ht="57.75" customHeight="1" x14ac:dyDescent="0.25">
      <c r="A7" s="44" t="s">
        <v>138</v>
      </c>
      <c r="B7" s="28" t="s">
        <v>92</v>
      </c>
      <c r="C7" s="28" t="s">
        <v>139</v>
      </c>
      <c r="D7" s="30" t="s">
        <v>140</v>
      </c>
      <c r="E7" s="31">
        <v>45322</v>
      </c>
      <c r="F7" s="28" t="s">
        <v>95</v>
      </c>
      <c r="G7" s="28" t="s">
        <v>96</v>
      </c>
      <c r="H7" s="28" t="s">
        <v>97</v>
      </c>
      <c r="I7" s="31">
        <f t="shared" si="0"/>
        <v>45322</v>
      </c>
      <c r="J7" s="28" t="s">
        <v>141</v>
      </c>
      <c r="K7" s="28" t="s">
        <v>99</v>
      </c>
      <c r="L7" s="28" t="s">
        <v>100</v>
      </c>
      <c r="M7" s="28">
        <v>4</v>
      </c>
      <c r="N7" s="28" t="s">
        <v>142</v>
      </c>
      <c r="O7" s="28" t="s">
        <v>143</v>
      </c>
      <c r="P7" s="45" t="s">
        <v>97</v>
      </c>
      <c r="Q7" s="28">
        <v>13</v>
      </c>
      <c r="R7" s="31">
        <v>45320</v>
      </c>
      <c r="S7" s="32">
        <v>12832264</v>
      </c>
      <c r="T7" s="28" t="s">
        <v>104</v>
      </c>
      <c r="U7" s="32">
        <v>12829920</v>
      </c>
      <c r="V7" s="32">
        <v>3207480</v>
      </c>
      <c r="W7" s="28" t="s">
        <v>97</v>
      </c>
      <c r="X7" s="28">
        <v>0</v>
      </c>
      <c r="Y7" s="33">
        <f t="shared" si="1"/>
        <v>12829920</v>
      </c>
      <c r="Z7" s="28" t="s">
        <v>97</v>
      </c>
      <c r="AA7" s="28" t="s">
        <v>97</v>
      </c>
      <c r="AB7" s="28" t="s">
        <v>97</v>
      </c>
      <c r="AC7" s="28" t="s">
        <v>97</v>
      </c>
      <c r="AD7" s="28" t="s">
        <v>97</v>
      </c>
      <c r="AE7" s="28" t="s">
        <v>144</v>
      </c>
      <c r="AF7" s="34" t="s">
        <v>106</v>
      </c>
      <c r="AG7" s="34" t="s">
        <v>107</v>
      </c>
      <c r="AH7" s="28" t="s">
        <v>108</v>
      </c>
      <c r="AI7" s="28" t="s">
        <v>109</v>
      </c>
      <c r="AJ7" s="28" t="s">
        <v>109</v>
      </c>
      <c r="AK7" s="45" t="s">
        <v>145</v>
      </c>
      <c r="AL7" s="45" t="s">
        <v>146</v>
      </c>
      <c r="AM7" s="34" t="s">
        <v>97</v>
      </c>
      <c r="AN7" s="28" t="s">
        <v>97</v>
      </c>
      <c r="AO7" s="28" t="s">
        <v>97</v>
      </c>
      <c r="AP7" s="28" t="s">
        <v>148</v>
      </c>
      <c r="AQ7" s="28" t="s">
        <v>147</v>
      </c>
      <c r="AR7" s="28">
        <v>8</v>
      </c>
      <c r="AS7" s="31">
        <v>45322</v>
      </c>
      <c r="AT7" s="28" t="s">
        <v>97</v>
      </c>
      <c r="AU7" s="28" t="s">
        <v>97</v>
      </c>
      <c r="AV7" s="28" t="s">
        <v>97</v>
      </c>
      <c r="AW7" s="28" t="s">
        <v>97</v>
      </c>
      <c r="AX7" s="35">
        <v>45323</v>
      </c>
      <c r="AY7" s="35">
        <v>45443</v>
      </c>
      <c r="AZ7" s="28" t="s">
        <v>113</v>
      </c>
      <c r="BA7" s="28" t="s">
        <v>114</v>
      </c>
      <c r="BB7" s="28" t="s">
        <v>97</v>
      </c>
      <c r="BC7" s="28" t="s">
        <v>97</v>
      </c>
      <c r="BD7" s="28" t="s">
        <v>97</v>
      </c>
      <c r="BE7" s="28" t="s">
        <v>97</v>
      </c>
      <c r="BF7" s="6" t="str">
        <f>AE7</f>
        <v>KAREN LILIANA MOICA MORENO</v>
      </c>
      <c r="BG7" s="36">
        <f>Y7</f>
        <v>12829920</v>
      </c>
      <c r="BH7" s="36" t="str">
        <f>L7</f>
        <v>2 2. Meses</v>
      </c>
      <c r="BI7" s="37">
        <f>M7</f>
        <v>4</v>
      </c>
      <c r="BJ7" s="37"/>
      <c r="BK7" s="33"/>
      <c r="BL7" s="36"/>
      <c r="BM7" s="36"/>
      <c r="BN7" s="36"/>
      <c r="BO7" s="36"/>
      <c r="BP7" s="36"/>
      <c r="BQ7" s="32"/>
      <c r="BR7" s="38"/>
      <c r="BS7" s="32"/>
      <c r="BT7" s="32"/>
      <c r="BU7" s="28"/>
      <c r="BV7" s="28"/>
      <c r="BW7" s="28"/>
      <c r="BX7" s="28"/>
      <c r="BY7" s="28"/>
      <c r="BZ7" s="28"/>
      <c r="CA7" s="28"/>
      <c r="CB7" s="32">
        <f t="shared" si="2"/>
        <v>0</v>
      </c>
      <c r="CC7" s="40">
        <f t="shared" si="3"/>
        <v>0</v>
      </c>
      <c r="CD7" s="41" t="str">
        <f t="shared" si="4"/>
        <v>3 3. Pago Parcial</v>
      </c>
      <c r="CE7" s="42"/>
      <c r="CF7" s="42"/>
      <c r="CG7" s="42"/>
      <c r="CH7" s="42"/>
      <c r="CI7" s="42"/>
      <c r="CJ7" s="42"/>
      <c r="CK7" s="42"/>
      <c r="CL7" s="42"/>
      <c r="CM7" s="43"/>
      <c r="CN7" s="33"/>
      <c r="CO7" s="33"/>
      <c r="CP7" s="36">
        <f t="shared" si="5"/>
        <v>0</v>
      </c>
      <c r="CQ7" s="36">
        <f t="shared" si="6"/>
        <v>12829920</v>
      </c>
      <c r="CR7" s="28"/>
      <c r="CS7" s="28"/>
    </row>
  </sheetData>
  <autoFilter ref="A2:CS7"/>
  <mergeCells count="2">
    <mergeCell ref="BG1:CS1"/>
    <mergeCell ref="A1:BF1"/>
  </mergeCells>
  <conditionalFormatting sqref="A3:CS7">
    <cfRule type="containsBlanks" dxfId="0" priority="14">
      <formula>LEN(TRIM(A3))=0</formula>
    </cfRule>
  </conditionalFormatting>
  <hyperlinks>
    <hyperlink ref="A3" r:id="rId1"/>
    <hyperlink ref="A4" r:id="rId2"/>
    <hyperlink ref="A5" r:id="rId3"/>
    <hyperlink ref="A6" r:id="rId4"/>
    <hyperlink ref="A7" r:id="rId5"/>
  </hyperlinks>
  <pageMargins left="0.7" right="0.7" top="0.75" bottom="0.75" header="0" footer="0"/>
  <pageSetup orientation="landscape" r:id="rId6"/>
  <extLst>
    <ext xmlns:x14="http://schemas.microsoft.com/office/spreadsheetml/2009/9/main" uri="{CCE6A557-97BC-4b89-ADB6-D9C93CAAB3DF}">
      <x14:dataValidations xmlns:xm="http://schemas.microsoft.com/office/excel/2006/main" count="10">
        <x14:dataValidation type="list" allowBlank="1" showErrorMessage="1">
          <x14:formula1>
            <xm:f>Validaciones!$G$3:$G$26</xm:f>
          </x14:formula1>
          <xm:sqref>AG2:AG7</xm:sqref>
        </x14:dataValidation>
        <x14:dataValidation type="list" allowBlank="1" showErrorMessage="1">
          <x14:formula1>
            <xm:f>Validaciones!$A$3:$A$18</xm:f>
          </x14:formula1>
          <xm:sqref>F3:F7</xm:sqref>
        </x14:dataValidation>
        <x14:dataValidation type="list" allowBlank="1" showErrorMessage="1">
          <x14:formula1>
            <xm:f>Validaciones!$I$3:$I$14</xm:f>
          </x14:formula1>
          <xm:sqref>AZ2:AZ7</xm:sqref>
        </x14:dataValidation>
        <x14:dataValidation type="list" allowBlank="1" showErrorMessage="1">
          <x14:formula1>
            <xm:f>Validaciones!$F$3:$F$5</xm:f>
          </x14:formula1>
          <xm:sqref>AF2 AF6</xm:sqref>
        </x14:dataValidation>
        <x14:dataValidation type="list" allowBlank="1" showErrorMessage="1">
          <x14:formula1>
            <xm:f>Validaciones!$H$3:$H$5</xm:f>
          </x14:formula1>
          <xm:sqref>AM2:AM7</xm:sqref>
        </x14:dataValidation>
        <x14:dataValidation type="list" allowBlank="1" showErrorMessage="1">
          <x14:formula1>
            <xm:f>Validaciones!$E$3:$E$7</xm:f>
          </x14:formula1>
          <xm:sqref>T2:T7</xm:sqref>
        </x14:dataValidation>
        <x14:dataValidation type="list" allowBlank="1" showErrorMessage="1">
          <x14:formula1>
            <xm:f>Validaciones!$D$3:$D$6</xm:f>
          </x14:formula1>
          <xm:sqref>L2:L7</xm:sqref>
        </x14:dataValidation>
        <x14:dataValidation type="list" allowBlank="1" showErrorMessage="1">
          <x14:formula1>
            <xm:f>Validaciones!$F$3:$F$6</xm:f>
          </x14:formula1>
          <xm:sqref>AF3:AF5 AF7</xm:sqref>
        </x14:dataValidation>
        <x14:dataValidation type="list" allowBlank="1" showErrorMessage="1">
          <x14:formula1>
            <xm:f>Validaciones!$B$3:$B$75</xm:f>
          </x14:formula1>
          <xm:sqref>G3:G7</xm:sqref>
        </x14:dataValidation>
        <x14:dataValidation type="list" allowBlank="1" showErrorMessage="1">
          <x14:formula1>
            <xm:f>Validaciones!$C$3:$C$13</xm:f>
          </x14:formula1>
          <xm:sqref>K2:K7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workbookViewId="0">
      <selection activeCell="L24" sqref="L24"/>
    </sheetView>
  </sheetViews>
  <sheetFormatPr baseColWidth="10" defaultRowHeight="15" x14ac:dyDescent="0.25"/>
  <cols>
    <col min="1" max="1" width="12.7109375" bestFit="1" customWidth="1"/>
    <col min="2" max="2" width="11.28515625" bestFit="1" customWidth="1"/>
    <col min="3" max="3" width="28.140625" bestFit="1" customWidth="1"/>
    <col min="4" max="4" width="13.28515625" bestFit="1" customWidth="1"/>
  </cols>
  <sheetData>
    <row r="1" spans="1:4" x14ac:dyDescent="0.25">
      <c r="A1" s="55" t="s">
        <v>288</v>
      </c>
      <c r="B1" s="55" t="s">
        <v>289</v>
      </c>
      <c r="C1" s="55" t="s">
        <v>290</v>
      </c>
      <c r="D1" s="55" t="s">
        <v>291</v>
      </c>
    </row>
    <row r="2" spans="1:4" x14ac:dyDescent="0.25">
      <c r="A2" s="57" t="s">
        <v>292</v>
      </c>
      <c r="B2" s="58">
        <v>45323</v>
      </c>
      <c r="C2" s="57" t="s">
        <v>293</v>
      </c>
      <c r="D2" s="57" t="s">
        <v>294</v>
      </c>
    </row>
    <row r="3" spans="1:4" x14ac:dyDescent="0.25">
      <c r="A3" s="59" t="s">
        <v>297</v>
      </c>
      <c r="B3" s="60">
        <v>45315</v>
      </c>
      <c r="C3" s="61" t="s">
        <v>296</v>
      </c>
      <c r="D3" s="61" t="s">
        <v>295</v>
      </c>
    </row>
    <row r="4" spans="1:4" x14ac:dyDescent="0.25">
      <c r="A4" s="57" t="s">
        <v>299</v>
      </c>
      <c r="B4" s="58">
        <v>45337</v>
      </c>
      <c r="C4" s="57" t="s">
        <v>298</v>
      </c>
      <c r="D4" s="57" t="s">
        <v>152</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
  <sheetViews>
    <sheetView workbookViewId="0">
      <selection activeCell="C7" sqref="C7"/>
    </sheetView>
  </sheetViews>
  <sheetFormatPr baseColWidth="10" defaultRowHeight="15" x14ac:dyDescent="0.25"/>
  <cols>
    <col min="1" max="1" width="17.5703125" bestFit="1" customWidth="1"/>
    <col min="2" max="2" width="18" bestFit="1" customWidth="1"/>
  </cols>
  <sheetData>
    <row r="1" spans="1:3" x14ac:dyDescent="0.25">
      <c r="A1" s="63" t="s">
        <v>300</v>
      </c>
      <c r="B1" s="62" t="s">
        <v>301</v>
      </c>
      <c r="C1" s="62" t="s">
        <v>291</v>
      </c>
    </row>
    <row r="2" spans="1:3" x14ac:dyDescent="0.25">
      <c r="B2" s="56" t="s">
        <v>302</v>
      </c>
      <c r="C2">
        <v>33</v>
      </c>
    </row>
    <row r="3" spans="1:3" x14ac:dyDescent="0.25">
      <c r="B3" s="56" t="s">
        <v>303</v>
      </c>
      <c r="C3">
        <v>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I1000"/>
  <sheetViews>
    <sheetView workbookViewId="0"/>
  </sheetViews>
  <sheetFormatPr baseColWidth="10" defaultColWidth="14.42578125" defaultRowHeight="15" customHeight="1" x14ac:dyDescent="0.25"/>
  <cols>
    <col min="1" max="1" width="42.140625" customWidth="1"/>
    <col min="2" max="2" width="47.5703125" customWidth="1"/>
    <col min="3" max="3" width="25.42578125" customWidth="1"/>
    <col min="4" max="4" width="17.85546875" customWidth="1"/>
    <col min="5" max="5" width="22.85546875" customWidth="1"/>
    <col min="6" max="6" width="18.5703125" customWidth="1"/>
    <col min="7" max="7" width="36.42578125" customWidth="1"/>
    <col min="8" max="8" width="10.7109375" customWidth="1"/>
    <col min="9" max="9" width="26.42578125" customWidth="1"/>
    <col min="10" max="26" width="10.7109375" customWidth="1"/>
  </cols>
  <sheetData>
    <row r="3" spans="1:9" x14ac:dyDescent="0.25">
      <c r="A3" s="53" t="s">
        <v>154</v>
      </c>
      <c r="B3" s="53" t="s">
        <v>155</v>
      </c>
      <c r="C3" s="53" t="s">
        <v>156</v>
      </c>
      <c r="D3" s="53" t="s">
        <v>157</v>
      </c>
      <c r="E3" s="53" t="s">
        <v>158</v>
      </c>
      <c r="F3" s="53" t="s">
        <v>106</v>
      </c>
      <c r="G3" s="53" t="s">
        <v>159</v>
      </c>
      <c r="H3" s="53" t="s">
        <v>160</v>
      </c>
      <c r="I3" s="53" t="s">
        <v>113</v>
      </c>
    </row>
    <row r="4" spans="1:9" x14ac:dyDescent="0.25">
      <c r="A4" s="53" t="s">
        <v>161</v>
      </c>
      <c r="B4" s="53" t="s">
        <v>162</v>
      </c>
      <c r="C4" s="53" t="s">
        <v>163</v>
      </c>
      <c r="D4" s="53" t="s">
        <v>100</v>
      </c>
      <c r="E4" s="53" t="s">
        <v>104</v>
      </c>
      <c r="F4" s="53" t="s">
        <v>164</v>
      </c>
      <c r="G4" s="53" t="s">
        <v>107</v>
      </c>
      <c r="H4" s="53" t="s">
        <v>97</v>
      </c>
      <c r="I4" s="53" t="s">
        <v>165</v>
      </c>
    </row>
    <row r="5" spans="1:9" x14ac:dyDescent="0.25">
      <c r="A5" s="53" t="s">
        <v>166</v>
      </c>
      <c r="B5" s="53" t="s">
        <v>167</v>
      </c>
      <c r="C5" s="53" t="s">
        <v>168</v>
      </c>
      <c r="D5" s="53" t="s">
        <v>169</v>
      </c>
      <c r="E5" s="53" t="s">
        <v>170</v>
      </c>
      <c r="F5" s="53" t="s">
        <v>171</v>
      </c>
      <c r="G5" s="53" t="s">
        <v>172</v>
      </c>
      <c r="H5" s="53" t="s">
        <v>173</v>
      </c>
      <c r="I5" s="53" t="s">
        <v>149</v>
      </c>
    </row>
    <row r="6" spans="1:9" x14ac:dyDescent="0.25">
      <c r="A6" s="53" t="s">
        <v>174</v>
      </c>
      <c r="B6" s="53" t="s">
        <v>175</v>
      </c>
      <c r="C6" s="53" t="s">
        <v>176</v>
      </c>
      <c r="D6" s="53" t="s">
        <v>177</v>
      </c>
      <c r="E6" s="53" t="s">
        <v>178</v>
      </c>
      <c r="F6" s="53" t="s">
        <v>179</v>
      </c>
      <c r="G6" s="53" t="s">
        <v>180</v>
      </c>
      <c r="I6" s="53" t="s">
        <v>181</v>
      </c>
    </row>
    <row r="7" spans="1:9" x14ac:dyDescent="0.25">
      <c r="A7" s="53" t="s">
        <v>182</v>
      </c>
      <c r="B7" s="53" t="s">
        <v>183</v>
      </c>
      <c r="C7" s="53" t="s">
        <v>99</v>
      </c>
      <c r="D7" s="53" t="s">
        <v>173</v>
      </c>
      <c r="E7" s="53" t="s">
        <v>173</v>
      </c>
      <c r="G7" s="53" t="s">
        <v>184</v>
      </c>
      <c r="I7" s="53" t="s">
        <v>151</v>
      </c>
    </row>
    <row r="8" spans="1:9" x14ac:dyDescent="0.25">
      <c r="A8" s="53" t="s">
        <v>185</v>
      </c>
      <c r="B8" s="53" t="s">
        <v>186</v>
      </c>
      <c r="C8" s="53" t="s">
        <v>187</v>
      </c>
      <c r="G8" s="53" t="s">
        <v>188</v>
      </c>
      <c r="I8" s="53" t="s">
        <v>189</v>
      </c>
    </row>
    <row r="9" spans="1:9" x14ac:dyDescent="0.25">
      <c r="A9" s="53" t="s">
        <v>190</v>
      </c>
      <c r="B9" s="53" t="s">
        <v>191</v>
      </c>
      <c r="C9" s="53" t="s">
        <v>192</v>
      </c>
      <c r="G9" s="53" t="s">
        <v>193</v>
      </c>
      <c r="I9" s="53" t="s">
        <v>153</v>
      </c>
    </row>
    <row r="10" spans="1:9" x14ac:dyDescent="0.25">
      <c r="A10" s="53" t="s">
        <v>194</v>
      </c>
      <c r="B10" s="53" t="s">
        <v>195</v>
      </c>
      <c r="C10" s="53" t="s">
        <v>196</v>
      </c>
      <c r="G10" s="53" t="s">
        <v>197</v>
      </c>
      <c r="I10" s="53" t="s">
        <v>198</v>
      </c>
    </row>
    <row r="11" spans="1:9" x14ac:dyDescent="0.25">
      <c r="A11" s="53" t="s">
        <v>199</v>
      </c>
      <c r="B11" s="53" t="s">
        <v>200</v>
      </c>
      <c r="C11" s="53" t="s">
        <v>201</v>
      </c>
      <c r="G11" s="53" t="s">
        <v>202</v>
      </c>
      <c r="I11" s="53" t="s">
        <v>203</v>
      </c>
    </row>
    <row r="12" spans="1:9" x14ac:dyDescent="0.25">
      <c r="A12" s="53" t="s">
        <v>204</v>
      </c>
      <c r="B12" s="53" t="s">
        <v>96</v>
      </c>
      <c r="C12" s="53" t="s">
        <v>205</v>
      </c>
      <c r="G12" s="53" t="s">
        <v>206</v>
      </c>
      <c r="I12" s="53" t="s">
        <v>150</v>
      </c>
    </row>
    <row r="13" spans="1:9" x14ac:dyDescent="0.25">
      <c r="A13" s="53" t="s">
        <v>207</v>
      </c>
      <c r="B13" s="53" t="s">
        <v>208</v>
      </c>
      <c r="C13" s="53" t="s">
        <v>209</v>
      </c>
      <c r="G13" s="53" t="s">
        <v>210</v>
      </c>
      <c r="I13" s="53" t="s">
        <v>211</v>
      </c>
    </row>
    <row r="14" spans="1:9" x14ac:dyDescent="0.25">
      <c r="A14" s="53" t="s">
        <v>212</v>
      </c>
      <c r="B14" s="53" t="s">
        <v>213</v>
      </c>
      <c r="C14" s="53" t="s">
        <v>173</v>
      </c>
      <c r="G14" s="53" t="s">
        <v>214</v>
      </c>
      <c r="I14" s="53" t="s">
        <v>179</v>
      </c>
    </row>
    <row r="15" spans="1:9" x14ac:dyDescent="0.25">
      <c r="A15" s="53" t="s">
        <v>215</v>
      </c>
      <c r="B15" s="53" t="s">
        <v>216</v>
      </c>
      <c r="G15" s="53" t="s">
        <v>217</v>
      </c>
    </row>
    <row r="16" spans="1:9" x14ac:dyDescent="0.25">
      <c r="A16" s="53" t="s">
        <v>218</v>
      </c>
      <c r="B16" s="53" t="s">
        <v>219</v>
      </c>
      <c r="G16" s="53" t="s">
        <v>220</v>
      </c>
    </row>
    <row r="17" spans="1:7" x14ac:dyDescent="0.25">
      <c r="A17" s="53" t="s">
        <v>95</v>
      </c>
      <c r="B17" s="53" t="s">
        <v>221</v>
      </c>
      <c r="G17" s="53" t="s">
        <v>222</v>
      </c>
    </row>
    <row r="18" spans="1:7" x14ac:dyDescent="0.25">
      <c r="A18" s="53" t="s">
        <v>173</v>
      </c>
      <c r="B18" s="53" t="s">
        <v>223</v>
      </c>
      <c r="G18" s="53" t="s">
        <v>224</v>
      </c>
    </row>
    <row r="19" spans="1:7" x14ac:dyDescent="0.25">
      <c r="B19" s="53" t="s">
        <v>225</v>
      </c>
      <c r="G19" s="53" t="s">
        <v>226</v>
      </c>
    </row>
    <row r="20" spans="1:7" x14ac:dyDescent="0.25">
      <c r="B20" s="53" t="s">
        <v>227</v>
      </c>
      <c r="G20" s="53" t="s">
        <v>228</v>
      </c>
    </row>
    <row r="21" spans="1:7" ht="15.75" customHeight="1" x14ac:dyDescent="0.25">
      <c r="B21" s="53" t="s">
        <v>229</v>
      </c>
      <c r="G21" s="53" t="s">
        <v>230</v>
      </c>
    </row>
    <row r="22" spans="1:7" ht="15.75" customHeight="1" x14ac:dyDescent="0.25">
      <c r="B22" s="53" t="s">
        <v>231</v>
      </c>
      <c r="G22" s="53" t="s">
        <v>232</v>
      </c>
    </row>
    <row r="23" spans="1:7" ht="15.75" customHeight="1" x14ac:dyDescent="0.25">
      <c r="B23" s="53" t="s">
        <v>233</v>
      </c>
      <c r="G23" s="53" t="s">
        <v>234</v>
      </c>
    </row>
    <row r="24" spans="1:7" ht="15.75" customHeight="1" x14ac:dyDescent="0.25">
      <c r="B24" s="53" t="s">
        <v>235</v>
      </c>
      <c r="G24" s="53" t="s">
        <v>236</v>
      </c>
    </row>
    <row r="25" spans="1:7" ht="15.75" customHeight="1" x14ac:dyDescent="0.25">
      <c r="B25" s="53" t="s">
        <v>237</v>
      </c>
      <c r="G25" s="53" t="s">
        <v>238</v>
      </c>
    </row>
    <row r="26" spans="1:7" ht="15.75" customHeight="1" x14ac:dyDescent="0.25">
      <c r="B26" s="53" t="s">
        <v>239</v>
      </c>
      <c r="G26" s="53" t="s">
        <v>179</v>
      </c>
    </row>
    <row r="27" spans="1:7" ht="15.75" customHeight="1" x14ac:dyDescent="0.25">
      <c r="B27" s="53" t="s">
        <v>240</v>
      </c>
    </row>
    <row r="28" spans="1:7" ht="15.75" customHeight="1" x14ac:dyDescent="0.25">
      <c r="B28" s="53" t="s">
        <v>241</v>
      </c>
    </row>
    <row r="29" spans="1:7" ht="15.75" customHeight="1" x14ac:dyDescent="0.25">
      <c r="B29" s="53" t="s">
        <v>242</v>
      </c>
    </row>
    <row r="30" spans="1:7" ht="15.75" customHeight="1" x14ac:dyDescent="0.25">
      <c r="B30" s="53" t="s">
        <v>243</v>
      </c>
    </row>
    <row r="31" spans="1:7" ht="15.75" customHeight="1" x14ac:dyDescent="0.25">
      <c r="B31" s="53" t="s">
        <v>244</v>
      </c>
    </row>
    <row r="32" spans="1:7" ht="15.75" customHeight="1" x14ac:dyDescent="0.25">
      <c r="B32" s="53" t="s">
        <v>245</v>
      </c>
    </row>
    <row r="33" spans="2:2" ht="15.75" customHeight="1" x14ac:dyDescent="0.25">
      <c r="B33" s="53" t="s">
        <v>246</v>
      </c>
    </row>
    <row r="34" spans="2:2" ht="15.75" customHeight="1" x14ac:dyDescent="0.25">
      <c r="B34" s="53" t="s">
        <v>247</v>
      </c>
    </row>
    <row r="35" spans="2:2" ht="15.75" customHeight="1" x14ac:dyDescent="0.25">
      <c r="B35" s="53" t="s">
        <v>248</v>
      </c>
    </row>
    <row r="36" spans="2:2" ht="15.75" customHeight="1" x14ac:dyDescent="0.25">
      <c r="B36" s="53" t="s">
        <v>249</v>
      </c>
    </row>
    <row r="37" spans="2:2" ht="15.75" customHeight="1" x14ac:dyDescent="0.25">
      <c r="B37" s="53" t="s">
        <v>250</v>
      </c>
    </row>
    <row r="38" spans="2:2" ht="15.75" customHeight="1" x14ac:dyDescent="0.25">
      <c r="B38" s="53" t="s">
        <v>251</v>
      </c>
    </row>
    <row r="39" spans="2:2" ht="15.75" customHeight="1" x14ac:dyDescent="0.25">
      <c r="B39" s="53" t="s">
        <v>252</v>
      </c>
    </row>
    <row r="40" spans="2:2" ht="15.75" customHeight="1" x14ac:dyDescent="0.25">
      <c r="B40" s="53" t="s">
        <v>253</v>
      </c>
    </row>
    <row r="41" spans="2:2" ht="15.75" customHeight="1" x14ac:dyDescent="0.25">
      <c r="B41" s="53" t="s">
        <v>254</v>
      </c>
    </row>
    <row r="42" spans="2:2" ht="15.75" customHeight="1" x14ac:dyDescent="0.25">
      <c r="B42" s="53" t="s">
        <v>255</v>
      </c>
    </row>
    <row r="43" spans="2:2" ht="15.75" customHeight="1" x14ac:dyDescent="0.25">
      <c r="B43" s="53" t="s">
        <v>256</v>
      </c>
    </row>
    <row r="44" spans="2:2" ht="15.75" customHeight="1" x14ac:dyDescent="0.25">
      <c r="B44" s="53" t="s">
        <v>257</v>
      </c>
    </row>
    <row r="45" spans="2:2" ht="15.75" customHeight="1" x14ac:dyDescent="0.25">
      <c r="B45" s="53" t="s">
        <v>258</v>
      </c>
    </row>
    <row r="46" spans="2:2" ht="15.75" customHeight="1" x14ac:dyDescent="0.25">
      <c r="B46" s="53" t="s">
        <v>259</v>
      </c>
    </row>
    <row r="47" spans="2:2" ht="15.75" customHeight="1" x14ac:dyDescent="0.25">
      <c r="B47" s="53" t="s">
        <v>260</v>
      </c>
    </row>
    <row r="48" spans="2:2" ht="15.75" customHeight="1" x14ac:dyDescent="0.25">
      <c r="B48" s="53" t="s">
        <v>261</v>
      </c>
    </row>
    <row r="49" spans="2:2" ht="15.75" customHeight="1" x14ac:dyDescent="0.25">
      <c r="B49" s="53" t="s">
        <v>262</v>
      </c>
    </row>
    <row r="50" spans="2:2" ht="15.75" customHeight="1" x14ac:dyDescent="0.25">
      <c r="B50" s="53" t="s">
        <v>263</v>
      </c>
    </row>
    <row r="51" spans="2:2" ht="15.75" customHeight="1" x14ac:dyDescent="0.25">
      <c r="B51" s="53" t="s">
        <v>264</v>
      </c>
    </row>
    <row r="52" spans="2:2" ht="15.75" customHeight="1" x14ac:dyDescent="0.25">
      <c r="B52" s="53" t="s">
        <v>265</v>
      </c>
    </row>
    <row r="53" spans="2:2" ht="15.75" customHeight="1" x14ac:dyDescent="0.25">
      <c r="B53" s="53" t="s">
        <v>266</v>
      </c>
    </row>
    <row r="54" spans="2:2" ht="15.75" customHeight="1" x14ac:dyDescent="0.25">
      <c r="B54" s="53" t="s">
        <v>267</v>
      </c>
    </row>
    <row r="55" spans="2:2" ht="15.75" customHeight="1" x14ac:dyDescent="0.25">
      <c r="B55" s="53" t="s">
        <v>268</v>
      </c>
    </row>
    <row r="56" spans="2:2" ht="15.75" customHeight="1" x14ac:dyDescent="0.25">
      <c r="B56" s="53" t="s">
        <v>269</v>
      </c>
    </row>
    <row r="57" spans="2:2" ht="15.75" customHeight="1" x14ac:dyDescent="0.25">
      <c r="B57" s="53" t="s">
        <v>270</v>
      </c>
    </row>
    <row r="58" spans="2:2" ht="15.75" customHeight="1" x14ac:dyDescent="0.25">
      <c r="B58" s="53" t="s">
        <v>271</v>
      </c>
    </row>
    <row r="59" spans="2:2" ht="15.75" customHeight="1" x14ac:dyDescent="0.25">
      <c r="B59" s="53" t="s">
        <v>272</v>
      </c>
    </row>
    <row r="60" spans="2:2" ht="15.75" customHeight="1" x14ac:dyDescent="0.25">
      <c r="B60" s="53" t="s">
        <v>273</v>
      </c>
    </row>
    <row r="61" spans="2:2" ht="15.75" customHeight="1" x14ac:dyDescent="0.25">
      <c r="B61" s="53" t="s">
        <v>274</v>
      </c>
    </row>
    <row r="62" spans="2:2" ht="15.75" customHeight="1" x14ac:dyDescent="0.25">
      <c r="B62" s="53" t="s">
        <v>275</v>
      </c>
    </row>
    <row r="63" spans="2:2" ht="15.75" customHeight="1" x14ac:dyDescent="0.25">
      <c r="B63" s="53" t="s">
        <v>276</v>
      </c>
    </row>
    <row r="64" spans="2:2" ht="15.75" customHeight="1" x14ac:dyDescent="0.25">
      <c r="B64" s="53" t="s">
        <v>277</v>
      </c>
    </row>
    <row r="65" spans="2:2" ht="15.75" customHeight="1" x14ac:dyDescent="0.25">
      <c r="B65" s="53" t="s">
        <v>278</v>
      </c>
    </row>
    <row r="66" spans="2:2" ht="15.75" customHeight="1" x14ac:dyDescent="0.25">
      <c r="B66" s="53" t="s">
        <v>279</v>
      </c>
    </row>
    <row r="67" spans="2:2" ht="15.75" customHeight="1" x14ac:dyDescent="0.25">
      <c r="B67" s="53" t="s">
        <v>280</v>
      </c>
    </row>
    <row r="68" spans="2:2" ht="15.75" customHeight="1" x14ac:dyDescent="0.25">
      <c r="B68" s="53" t="s">
        <v>281</v>
      </c>
    </row>
    <row r="69" spans="2:2" ht="15.75" customHeight="1" x14ac:dyDescent="0.25">
      <c r="B69" s="53" t="s">
        <v>282</v>
      </c>
    </row>
    <row r="70" spans="2:2" ht="15.75" customHeight="1" x14ac:dyDescent="0.25">
      <c r="B70" s="53" t="s">
        <v>283</v>
      </c>
    </row>
    <row r="71" spans="2:2" ht="15.75" customHeight="1" x14ac:dyDescent="0.25">
      <c r="B71" s="53" t="s">
        <v>284</v>
      </c>
    </row>
    <row r="72" spans="2:2" ht="15.75" customHeight="1" x14ac:dyDescent="0.25">
      <c r="B72" s="53" t="s">
        <v>285</v>
      </c>
    </row>
    <row r="73" spans="2:2" ht="15.75" customHeight="1" x14ac:dyDescent="0.25">
      <c r="B73" s="53" t="s">
        <v>286</v>
      </c>
    </row>
    <row r="74" spans="2:2" ht="15.75" customHeight="1" x14ac:dyDescent="0.25">
      <c r="B74" s="53" t="s">
        <v>287</v>
      </c>
    </row>
    <row r="75" spans="2:2" ht="15.75" customHeight="1" x14ac:dyDescent="0.25">
      <c r="B75" s="53" t="s">
        <v>173</v>
      </c>
    </row>
    <row r="76" spans="2:2" ht="15.75" customHeight="1" x14ac:dyDescent="0.25"/>
    <row r="77" spans="2:2" ht="15.75" customHeight="1" x14ac:dyDescent="0.25"/>
    <row r="78" spans="2:2" ht="15.75" customHeight="1" x14ac:dyDescent="0.25"/>
    <row r="79" spans="2:2" ht="15.75" customHeight="1" x14ac:dyDescent="0.25"/>
    <row r="80" spans="2:2"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CONTRATOS 2024</vt:lpstr>
      <vt:lpstr>CAMBIOS</vt:lpstr>
      <vt:lpstr>Hoja2</vt:lpstr>
      <vt:lpstr>Validaciones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Daniela Rodriguez Narvaez</dc:creator>
  <cp:lastModifiedBy>Alejandra Nataly Casallas Martinez</cp:lastModifiedBy>
  <dcterms:created xsi:type="dcterms:W3CDTF">2020-11-30T14:24:06Z</dcterms:created>
  <dcterms:modified xsi:type="dcterms:W3CDTF">2024-08-12T18:30:21Z</dcterms:modified>
</cp:coreProperties>
</file>